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DOTACJE\SMART 2025- DOKUMENTY, INFORMACJE, STATUSY ITP\PRZETARGI\KONSUMER\Pakarki + paletyzacja\"/>
    </mc:Choice>
  </mc:AlternateContent>
  <xr:revisionPtr revIDLastSave="0" documentId="13_ncr:1_{33BB8F25-690C-44EB-B234-39C42F85F2F9}" xr6:coauthVersionLast="47" xr6:coauthVersionMax="47" xr10:uidLastSave="{00000000-0000-0000-0000-000000000000}"/>
  <bookViews>
    <workbookView xWindow="-108" yWindow="-108" windowWidth="23256" windowHeight="12456" xr2:uid="{054A137E-0643-4CDF-9206-3C33BBB2312D}"/>
  </bookViews>
  <sheets>
    <sheet name="CONSUMER LINE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7" i="3" l="1"/>
  <c r="U278" i="3"/>
  <c r="U276" i="3"/>
  <c r="U268" i="3"/>
  <c r="U269" i="3"/>
  <c r="U270" i="3"/>
  <c r="U271" i="3"/>
  <c r="U272" i="3"/>
  <c r="U273" i="3"/>
  <c r="U274" i="3"/>
  <c r="U267" i="3"/>
  <c r="U258" i="3"/>
  <c r="U259" i="3"/>
  <c r="U257" i="3"/>
  <c r="U249" i="3"/>
  <c r="U250" i="3"/>
  <c r="U251" i="3"/>
  <c r="U252" i="3"/>
  <c r="U253" i="3"/>
  <c r="U254" i="3"/>
  <c r="U255" i="3"/>
  <c r="U248" i="3"/>
  <c r="U240" i="3"/>
  <c r="U241" i="3"/>
  <c r="U242" i="3"/>
  <c r="U243" i="3"/>
  <c r="U244" i="3"/>
  <c r="U245" i="3"/>
  <c r="U246" i="3"/>
  <c r="U239" i="3"/>
  <c r="U231" i="3"/>
  <c r="U232" i="3"/>
  <c r="U233" i="3"/>
  <c r="U234" i="3"/>
  <c r="U235" i="3"/>
  <c r="U236" i="3"/>
  <c r="U237" i="3"/>
  <c r="U230" i="3"/>
  <c r="U221" i="3"/>
  <c r="U222" i="3"/>
  <c r="U223" i="3"/>
  <c r="U224" i="3"/>
  <c r="U225" i="3"/>
  <c r="U226" i="3"/>
  <c r="U227" i="3"/>
  <c r="U220" i="3"/>
  <c r="U202" i="3"/>
  <c r="U203" i="3"/>
  <c r="U204" i="3"/>
  <c r="U205" i="3"/>
  <c r="U206" i="3"/>
  <c r="U207" i="3"/>
  <c r="U208" i="3"/>
  <c r="U201" i="3"/>
  <c r="U193" i="3"/>
  <c r="U194" i="3"/>
  <c r="U195" i="3"/>
  <c r="U196" i="3"/>
  <c r="U197" i="3"/>
  <c r="U198" i="3"/>
  <c r="U199" i="3"/>
  <c r="U192" i="3"/>
  <c r="U184" i="3"/>
  <c r="U185" i="3"/>
  <c r="U186" i="3"/>
  <c r="U187" i="3"/>
  <c r="U188" i="3"/>
  <c r="U189" i="3"/>
  <c r="U190" i="3"/>
  <c r="U183" i="3"/>
  <c r="U175" i="3"/>
  <c r="U176" i="3"/>
  <c r="U177" i="3"/>
  <c r="U178" i="3"/>
  <c r="U179" i="3"/>
  <c r="U180" i="3"/>
  <c r="U181" i="3"/>
  <c r="U174" i="3"/>
  <c r="U165" i="3"/>
  <c r="U166" i="3"/>
  <c r="U167" i="3"/>
  <c r="U168" i="3"/>
  <c r="U169" i="3"/>
  <c r="U170" i="3"/>
  <c r="U171" i="3"/>
  <c r="U164" i="3"/>
  <c r="U156" i="3"/>
  <c r="U157" i="3"/>
  <c r="U158" i="3"/>
  <c r="U159" i="3"/>
  <c r="U160" i="3"/>
  <c r="U161" i="3"/>
  <c r="U162" i="3"/>
  <c r="U155" i="3"/>
  <c r="U147" i="3"/>
  <c r="U148" i="3"/>
  <c r="U149" i="3"/>
  <c r="U150" i="3"/>
  <c r="U151" i="3"/>
  <c r="U152" i="3"/>
  <c r="U153" i="3"/>
  <c r="U146" i="3"/>
  <c r="U138" i="3"/>
  <c r="U139" i="3"/>
  <c r="U140" i="3"/>
  <c r="U141" i="3"/>
  <c r="U142" i="3"/>
  <c r="U143" i="3"/>
  <c r="U144" i="3"/>
  <c r="U137" i="3"/>
  <c r="U129" i="3"/>
  <c r="U130" i="3"/>
  <c r="U131" i="3"/>
  <c r="U132" i="3"/>
  <c r="U133" i="3"/>
  <c r="U134" i="3"/>
  <c r="U135" i="3"/>
  <c r="U128" i="3"/>
  <c r="U120" i="3"/>
  <c r="U121" i="3"/>
  <c r="U122" i="3"/>
  <c r="U123" i="3"/>
  <c r="U124" i="3"/>
  <c r="U125" i="3"/>
  <c r="U126" i="3"/>
  <c r="U119" i="3"/>
  <c r="U111" i="3"/>
  <c r="U112" i="3"/>
  <c r="U113" i="3"/>
  <c r="U114" i="3"/>
  <c r="U115" i="3"/>
  <c r="U116" i="3"/>
  <c r="U117" i="3"/>
  <c r="U110" i="3"/>
  <c r="U103" i="3"/>
  <c r="U104" i="3"/>
  <c r="U105" i="3"/>
  <c r="U106" i="3"/>
  <c r="U107" i="3"/>
  <c r="U108" i="3"/>
  <c r="U102" i="3"/>
  <c r="U95" i="3"/>
  <c r="U96" i="3"/>
  <c r="U97" i="3"/>
  <c r="U98" i="3"/>
  <c r="U99" i="3"/>
  <c r="U100" i="3"/>
  <c r="U94" i="3"/>
  <c r="U87" i="3"/>
  <c r="U88" i="3"/>
  <c r="U89" i="3"/>
  <c r="U90" i="3"/>
  <c r="U91" i="3"/>
  <c r="U92" i="3"/>
  <c r="U86" i="3"/>
  <c r="U78" i="3"/>
  <c r="U79" i="3"/>
  <c r="U80" i="3"/>
  <c r="U81" i="3"/>
  <c r="U82" i="3"/>
  <c r="U83" i="3"/>
  <c r="U84" i="3"/>
  <c r="U77" i="3"/>
  <c r="U69" i="3"/>
  <c r="U70" i="3"/>
  <c r="U71" i="3"/>
  <c r="U72" i="3"/>
  <c r="U68" i="3"/>
  <c r="U63" i="3"/>
  <c r="U64" i="3"/>
  <c r="U65" i="3"/>
  <c r="U66" i="3"/>
  <c r="U62" i="3"/>
  <c r="U57" i="3"/>
  <c r="U58" i="3"/>
  <c r="U59" i="3"/>
  <c r="U60" i="3"/>
  <c r="U56" i="3"/>
  <c r="U47" i="3"/>
  <c r="U48" i="3"/>
  <c r="U49" i="3"/>
  <c r="U50" i="3"/>
  <c r="U46" i="3"/>
  <c r="U38" i="3"/>
  <c r="U39" i="3"/>
  <c r="U40" i="3"/>
  <c r="U41" i="3"/>
  <c r="U37" i="3"/>
  <c r="U29" i="3"/>
  <c r="U30" i="3"/>
  <c r="U31" i="3"/>
  <c r="U32" i="3"/>
  <c r="U28" i="3"/>
  <c r="U23" i="3"/>
  <c r="U24" i="3"/>
  <c r="U25" i="3"/>
  <c r="U26" i="3"/>
  <c r="U22" i="3"/>
  <c r="U17" i="3"/>
  <c r="U18" i="3"/>
  <c r="U19" i="3"/>
  <c r="U20" i="3"/>
  <c r="U16" i="3"/>
  <c r="U11" i="3"/>
  <c r="U12" i="3"/>
  <c r="U13" i="3"/>
  <c r="U14" i="3"/>
  <c r="U10" i="3"/>
  <c r="U5" i="3"/>
  <c r="U6" i="3"/>
  <c r="U7" i="3"/>
  <c r="U8" i="3"/>
  <c r="U4" i="3"/>
  <c r="P277" i="3"/>
  <c r="P278" i="3"/>
  <c r="P276" i="3"/>
  <c r="P268" i="3"/>
  <c r="P269" i="3"/>
  <c r="P270" i="3"/>
  <c r="P271" i="3"/>
  <c r="P272" i="3"/>
  <c r="P273" i="3"/>
  <c r="P274" i="3"/>
  <c r="P267" i="3"/>
  <c r="P258" i="3"/>
  <c r="P259" i="3"/>
  <c r="P257" i="3"/>
  <c r="P249" i="3"/>
  <c r="P250" i="3"/>
  <c r="P251" i="3"/>
  <c r="P252" i="3"/>
  <c r="P253" i="3"/>
  <c r="P254" i="3"/>
  <c r="P255" i="3"/>
  <c r="P248" i="3"/>
  <c r="P240" i="3"/>
  <c r="P241" i="3"/>
  <c r="P242" i="3"/>
  <c r="P243" i="3"/>
  <c r="P244" i="3"/>
  <c r="P245" i="3"/>
  <c r="P246" i="3"/>
  <c r="P239" i="3"/>
  <c r="P231" i="3"/>
  <c r="P232" i="3"/>
  <c r="P233" i="3"/>
  <c r="P234" i="3"/>
  <c r="P235" i="3"/>
  <c r="P236" i="3"/>
  <c r="P237" i="3"/>
  <c r="P230" i="3"/>
  <c r="P221" i="3"/>
  <c r="P222" i="3"/>
  <c r="P223" i="3"/>
  <c r="P224" i="3"/>
  <c r="P225" i="3"/>
  <c r="P226" i="3"/>
  <c r="P227" i="3"/>
  <c r="P220" i="3"/>
  <c r="P211" i="3"/>
  <c r="P212" i="3"/>
  <c r="P213" i="3"/>
  <c r="P214" i="3"/>
  <c r="P215" i="3"/>
  <c r="P216" i="3"/>
  <c r="P217" i="3"/>
  <c r="P210" i="3"/>
  <c r="P202" i="3"/>
  <c r="P203" i="3"/>
  <c r="P204" i="3"/>
  <c r="P205" i="3"/>
  <c r="P206" i="3"/>
  <c r="P207" i="3"/>
  <c r="P208" i="3"/>
  <c r="P201" i="3"/>
  <c r="P193" i="3"/>
  <c r="P194" i="3"/>
  <c r="P195" i="3"/>
  <c r="P196" i="3"/>
  <c r="P197" i="3"/>
  <c r="P198" i="3"/>
  <c r="P199" i="3"/>
  <c r="P192" i="3"/>
  <c r="P184" i="3"/>
  <c r="P185" i="3"/>
  <c r="P186" i="3"/>
  <c r="P187" i="3"/>
  <c r="P188" i="3"/>
  <c r="P189" i="3"/>
  <c r="P190" i="3"/>
  <c r="P183" i="3"/>
  <c r="P175" i="3"/>
  <c r="P176" i="3"/>
  <c r="P177" i="3"/>
  <c r="P178" i="3"/>
  <c r="P179" i="3"/>
  <c r="P180" i="3"/>
  <c r="P181" i="3"/>
  <c r="P174" i="3"/>
  <c r="P165" i="3"/>
  <c r="P166" i="3"/>
  <c r="P167" i="3"/>
  <c r="P168" i="3"/>
  <c r="P169" i="3"/>
  <c r="P170" i="3"/>
  <c r="P171" i="3"/>
  <c r="P164" i="3"/>
  <c r="P156" i="3"/>
  <c r="P157" i="3"/>
  <c r="P158" i="3"/>
  <c r="P159" i="3"/>
  <c r="P160" i="3"/>
  <c r="P161" i="3"/>
  <c r="P162" i="3"/>
  <c r="P155" i="3"/>
  <c r="P147" i="3"/>
  <c r="P148" i="3"/>
  <c r="P149" i="3"/>
  <c r="P150" i="3"/>
  <c r="P151" i="3"/>
  <c r="P152" i="3"/>
  <c r="P153" i="3"/>
  <c r="P146" i="3"/>
  <c r="P138" i="3"/>
  <c r="P139" i="3"/>
  <c r="P140" i="3"/>
  <c r="P141" i="3"/>
  <c r="P142" i="3"/>
  <c r="P143" i="3"/>
  <c r="P144" i="3"/>
  <c r="P137" i="3"/>
  <c r="P129" i="3"/>
  <c r="P130" i="3"/>
  <c r="P131" i="3"/>
  <c r="P132" i="3"/>
  <c r="P133" i="3"/>
  <c r="P134" i="3"/>
  <c r="P135" i="3"/>
  <c r="P128" i="3"/>
  <c r="P120" i="3"/>
  <c r="P121" i="3"/>
  <c r="P122" i="3"/>
  <c r="P123" i="3"/>
  <c r="P124" i="3"/>
  <c r="P125" i="3"/>
  <c r="P126" i="3"/>
  <c r="P119" i="3"/>
  <c r="P111" i="3"/>
  <c r="P112" i="3"/>
  <c r="P113" i="3"/>
  <c r="P114" i="3"/>
  <c r="P115" i="3"/>
  <c r="P116" i="3"/>
  <c r="P117" i="3"/>
  <c r="P110" i="3"/>
  <c r="P103" i="3"/>
  <c r="P104" i="3"/>
  <c r="P105" i="3"/>
  <c r="P106" i="3"/>
  <c r="P107" i="3"/>
  <c r="P108" i="3"/>
  <c r="P102" i="3"/>
  <c r="P95" i="3"/>
  <c r="P96" i="3"/>
  <c r="P97" i="3"/>
  <c r="P98" i="3"/>
  <c r="P99" i="3"/>
  <c r="P100" i="3"/>
  <c r="P94" i="3"/>
  <c r="P87" i="3"/>
  <c r="P88" i="3"/>
  <c r="P89" i="3"/>
  <c r="P90" i="3"/>
  <c r="P91" i="3"/>
  <c r="P92" i="3"/>
  <c r="P86" i="3"/>
  <c r="P78" i="3"/>
  <c r="P79" i="3"/>
  <c r="P80" i="3"/>
  <c r="P81" i="3"/>
  <c r="P82" i="3"/>
  <c r="P83" i="3"/>
  <c r="P84" i="3"/>
  <c r="P77" i="3"/>
  <c r="P69" i="3"/>
  <c r="P70" i="3"/>
  <c r="P71" i="3"/>
  <c r="P72" i="3"/>
  <c r="P68" i="3"/>
  <c r="P63" i="3"/>
  <c r="P64" i="3"/>
  <c r="P65" i="3"/>
  <c r="P66" i="3"/>
  <c r="P62" i="3"/>
  <c r="P57" i="3"/>
  <c r="P58" i="3"/>
  <c r="P59" i="3"/>
  <c r="P60" i="3"/>
  <c r="P56" i="3"/>
  <c r="P47" i="3"/>
  <c r="P48" i="3"/>
  <c r="P49" i="3"/>
  <c r="P50" i="3"/>
  <c r="P46" i="3"/>
  <c r="P38" i="3"/>
  <c r="P39" i="3"/>
  <c r="P40" i="3"/>
  <c r="P41" i="3"/>
  <c r="P37" i="3"/>
  <c r="P29" i="3"/>
  <c r="P30" i="3"/>
  <c r="P31" i="3"/>
  <c r="P32" i="3"/>
  <c r="P28" i="3"/>
  <c r="P23" i="3"/>
  <c r="P24" i="3"/>
  <c r="P25" i="3"/>
  <c r="P26" i="3"/>
  <c r="P22" i="3"/>
  <c r="P17" i="3"/>
  <c r="P18" i="3"/>
  <c r="P19" i="3"/>
  <c r="P20" i="3"/>
  <c r="P16" i="3"/>
  <c r="P11" i="3"/>
  <c r="P12" i="3"/>
  <c r="P13" i="3"/>
  <c r="P14" i="3"/>
  <c r="P10" i="3"/>
  <c r="P5" i="3"/>
  <c r="P6" i="3"/>
  <c r="P7" i="3"/>
  <c r="P8" i="3"/>
  <c r="P4" i="3"/>
  <c r="L69" i="3"/>
  <c r="L70" i="3"/>
  <c r="L71" i="3"/>
  <c r="L72" i="3"/>
  <c r="L68" i="3"/>
  <c r="L63" i="3"/>
  <c r="L64" i="3"/>
  <c r="L65" i="3"/>
  <c r="L66" i="3"/>
  <c r="L62" i="3"/>
  <c r="L57" i="3"/>
  <c r="L58" i="3"/>
  <c r="L59" i="3"/>
  <c r="L60" i="3"/>
  <c r="L56" i="3"/>
  <c r="L47" i="3"/>
  <c r="L48" i="3"/>
  <c r="L49" i="3"/>
  <c r="L50" i="3"/>
  <c r="L46" i="3"/>
  <c r="L38" i="3"/>
  <c r="L39" i="3"/>
  <c r="L40" i="3"/>
  <c r="L41" i="3"/>
  <c r="L37" i="3"/>
  <c r="L29" i="3"/>
  <c r="L30" i="3"/>
  <c r="L31" i="3"/>
  <c r="L32" i="3"/>
  <c r="L28" i="3"/>
  <c r="L23" i="3"/>
  <c r="L24" i="3"/>
  <c r="L25" i="3"/>
  <c r="L26" i="3"/>
  <c r="L22" i="3"/>
  <c r="L17" i="3"/>
  <c r="L18" i="3"/>
  <c r="L19" i="3"/>
  <c r="L20" i="3"/>
  <c r="L16" i="3"/>
  <c r="L11" i="3"/>
  <c r="L12" i="3"/>
  <c r="L13" i="3"/>
  <c r="L14" i="3"/>
  <c r="L10" i="3"/>
  <c r="L5" i="3"/>
  <c r="L6" i="3"/>
  <c r="L7" i="3"/>
  <c r="L8" i="3"/>
  <c r="L4" i="3"/>
  <c r="L258" i="3"/>
  <c r="L259" i="3"/>
  <c r="L257" i="3"/>
  <c r="L249" i="3"/>
  <c r="L250" i="3"/>
  <c r="L251" i="3"/>
  <c r="L252" i="3"/>
  <c r="L253" i="3"/>
  <c r="L254" i="3"/>
  <c r="L255" i="3"/>
  <c r="L248" i="3"/>
  <c r="L240" i="3"/>
  <c r="L241" i="3"/>
  <c r="L242" i="3"/>
  <c r="L243" i="3"/>
  <c r="L244" i="3"/>
  <c r="L245" i="3"/>
  <c r="L246" i="3"/>
  <c r="L239" i="3"/>
  <c r="L231" i="3"/>
  <c r="L232" i="3"/>
  <c r="L233" i="3"/>
  <c r="L234" i="3"/>
  <c r="L235" i="3"/>
  <c r="L236" i="3"/>
  <c r="L237" i="3"/>
  <c r="L230" i="3"/>
  <c r="L221" i="3"/>
  <c r="L222" i="3"/>
  <c r="L223" i="3"/>
  <c r="L224" i="3"/>
  <c r="L225" i="3"/>
  <c r="L226" i="3"/>
  <c r="L227" i="3"/>
  <c r="L220" i="3"/>
  <c r="L211" i="3"/>
  <c r="L212" i="3"/>
  <c r="L213" i="3"/>
  <c r="L214" i="3"/>
  <c r="L215" i="3"/>
  <c r="L216" i="3"/>
  <c r="L217" i="3"/>
  <c r="L210" i="3"/>
  <c r="L202" i="3"/>
  <c r="L203" i="3"/>
  <c r="L204" i="3"/>
  <c r="L205" i="3"/>
  <c r="L206" i="3"/>
  <c r="L207" i="3"/>
  <c r="L208" i="3"/>
  <c r="L201" i="3"/>
  <c r="L193" i="3"/>
  <c r="L194" i="3"/>
  <c r="L195" i="3"/>
  <c r="L196" i="3"/>
  <c r="L197" i="3"/>
  <c r="L198" i="3"/>
  <c r="L199" i="3"/>
  <c r="L192" i="3"/>
  <c r="L184" i="3"/>
  <c r="L185" i="3"/>
  <c r="L186" i="3"/>
  <c r="L187" i="3"/>
  <c r="L188" i="3"/>
  <c r="L189" i="3"/>
  <c r="L190" i="3"/>
  <c r="L183" i="3"/>
  <c r="L175" i="3"/>
  <c r="L176" i="3"/>
  <c r="L177" i="3"/>
  <c r="L178" i="3"/>
  <c r="L179" i="3"/>
  <c r="L180" i="3"/>
  <c r="L181" i="3"/>
  <c r="L174" i="3"/>
  <c r="L165" i="3"/>
  <c r="L166" i="3"/>
  <c r="L167" i="3"/>
  <c r="L168" i="3"/>
  <c r="L169" i="3"/>
  <c r="L170" i="3"/>
  <c r="L171" i="3"/>
  <c r="L164" i="3"/>
  <c r="L156" i="3"/>
  <c r="L157" i="3"/>
  <c r="L158" i="3"/>
  <c r="L159" i="3"/>
  <c r="L160" i="3"/>
  <c r="L161" i="3"/>
  <c r="L162" i="3"/>
  <c r="L155" i="3"/>
  <c r="L147" i="3"/>
  <c r="L148" i="3"/>
  <c r="L149" i="3"/>
  <c r="L150" i="3"/>
  <c r="L151" i="3"/>
  <c r="L152" i="3"/>
  <c r="L153" i="3"/>
  <c r="L146" i="3"/>
  <c r="L138" i="3"/>
  <c r="L139" i="3"/>
  <c r="L140" i="3"/>
  <c r="L141" i="3"/>
  <c r="L142" i="3"/>
  <c r="L143" i="3"/>
  <c r="L144" i="3"/>
  <c r="L137" i="3"/>
  <c r="L129" i="3"/>
  <c r="L130" i="3"/>
  <c r="L131" i="3"/>
  <c r="L132" i="3"/>
  <c r="L133" i="3"/>
  <c r="L134" i="3"/>
  <c r="L135" i="3"/>
  <c r="L128" i="3"/>
  <c r="L120" i="3"/>
  <c r="L121" i="3"/>
  <c r="L122" i="3"/>
  <c r="L123" i="3"/>
  <c r="L124" i="3"/>
  <c r="L125" i="3"/>
  <c r="L126" i="3"/>
  <c r="L119" i="3"/>
  <c r="L111" i="3"/>
  <c r="L112" i="3"/>
  <c r="L113" i="3"/>
  <c r="L114" i="3"/>
  <c r="L115" i="3"/>
  <c r="L116" i="3"/>
  <c r="L117" i="3"/>
  <c r="L110" i="3"/>
  <c r="L103" i="3"/>
  <c r="L104" i="3"/>
  <c r="L105" i="3"/>
  <c r="L106" i="3"/>
  <c r="L107" i="3"/>
  <c r="L108" i="3"/>
  <c r="L102" i="3"/>
  <c r="L95" i="3"/>
  <c r="L96" i="3"/>
  <c r="L97" i="3"/>
  <c r="L98" i="3"/>
  <c r="L99" i="3"/>
  <c r="L100" i="3"/>
  <c r="L94" i="3"/>
  <c r="L87" i="3"/>
  <c r="L88" i="3"/>
  <c r="L89" i="3"/>
  <c r="L90" i="3"/>
  <c r="L91" i="3"/>
  <c r="L92" i="3"/>
  <c r="L86" i="3"/>
  <c r="L78" i="3"/>
  <c r="L79" i="3"/>
  <c r="L80" i="3"/>
  <c r="L81" i="3"/>
  <c r="L82" i="3"/>
  <c r="L83" i="3"/>
  <c r="L84" i="3"/>
  <c r="L77" i="3"/>
  <c r="L267" i="3"/>
  <c r="L268" i="3"/>
  <c r="L269" i="3"/>
  <c r="L270" i="3"/>
  <c r="L271" i="3"/>
  <c r="L272" i="3"/>
  <c r="L273" i="3"/>
  <c r="L274" i="3"/>
  <c r="L276" i="3"/>
  <c r="L277" i="3"/>
  <c r="L2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Operator</author>
  </authors>
  <commentList>
    <comment ref="F24" authorId="0" shapeId="0" xr:uid="{67E968EB-8CB5-440D-9E34-9839DEEF3790}">
      <text>
        <r>
          <rPr>
            <b/>
            <sz val="9"/>
            <color indexed="81"/>
            <rFont val="Tahoma"/>
            <family val="2"/>
            <charset val="238"/>
          </rPr>
          <t>Operator:</t>
        </r>
        <r>
          <rPr>
            <sz val="9"/>
            <color indexed="81"/>
            <rFont val="Tahoma"/>
            <family val="2"/>
            <charset val="238"/>
          </rPr>
          <t xml:space="preserve">
Queen A2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<sst xmlns="http://schemas.openxmlformats.org/spreadsheetml/2006/main" count="412" uniqueCount="106">
  <si>
    <t>BR 211H</t>
  </si>
  <si>
    <t>12 rolls</t>
  </si>
  <si>
    <t>24 rolls</t>
  </si>
  <si>
    <t>BR 311H</t>
  </si>
  <si>
    <t>BR 212H</t>
  </si>
  <si>
    <t xml:space="preserve">WRAPPER + BUNDLER + PALLETIZING </t>
  </si>
  <si>
    <t>0,20 - 0,50</t>
  </si>
  <si>
    <t>0,22 - 0,55</t>
  </si>
  <si>
    <t>0,25 - 0,60</t>
  </si>
  <si>
    <t>0,30 - 0,70</t>
  </si>
  <si>
    <t>0,35 - 0,80</t>
  </si>
  <si>
    <t>0,20 - 0,65</t>
  </si>
  <si>
    <t>0,22 - 0,75</t>
  </si>
  <si>
    <t>0,25 - 0,85</t>
  </si>
  <si>
    <t>0,25 - 0,95</t>
  </si>
  <si>
    <t>0,25 - 1,00</t>
  </si>
  <si>
    <t>0,45 - 1,00</t>
  </si>
  <si>
    <t>0,35 - 0,70</t>
  </si>
  <si>
    <t>0,40 - 0,80</t>
  </si>
  <si>
    <t>0,40 - 0,90</t>
  </si>
  <si>
    <t>0,50 - 1,10</t>
  </si>
  <si>
    <t>0,40 - 1,00</t>
  </si>
  <si>
    <t>0,35 - 0,90</t>
  </si>
  <si>
    <t>0,40 - 1,30</t>
  </si>
  <si>
    <t>0,45 - 1,40</t>
  </si>
  <si>
    <t>0,50 - 1,50</t>
  </si>
  <si>
    <t>10 rolls</t>
  </si>
  <si>
    <t>20 rolls</t>
  </si>
  <si>
    <t>0,27 - 0,45</t>
  </si>
  <si>
    <t>0,28 - 0,46</t>
  </si>
  <si>
    <t>0,29 - 0,47</t>
  </si>
  <si>
    <t>0,30 - 0,48</t>
  </si>
  <si>
    <t>0,31 - 0,49</t>
  </si>
  <si>
    <t>0,32 - 0,50</t>
  </si>
  <si>
    <t>0,33 - 0,51</t>
  </si>
  <si>
    <t>0,34 - 0,52</t>
  </si>
  <si>
    <t>BR221V</t>
  </si>
  <si>
    <t>0,03-0,06</t>
  </si>
  <si>
    <t>0,15 - 0,2</t>
  </si>
  <si>
    <t>0,09 - 0,11</t>
  </si>
  <si>
    <t>BR321H</t>
  </si>
  <si>
    <t>BR421H</t>
  </si>
  <si>
    <t>0,06 - 0,08</t>
  </si>
  <si>
    <t>BR431H</t>
  </si>
  <si>
    <t>BR331H</t>
  </si>
  <si>
    <t>BR422H</t>
  </si>
  <si>
    <t>BR252V</t>
  </si>
  <si>
    <t>0,05 - 0,07</t>
  </si>
  <si>
    <t>BR432H</t>
  </si>
  <si>
    <t>BR442H</t>
  </si>
  <si>
    <t>BR452H</t>
  </si>
  <si>
    <t>BR552H</t>
  </si>
  <si>
    <t>0,12 - 0,15</t>
  </si>
  <si>
    <t>BR352H</t>
  </si>
  <si>
    <t>BR 251V</t>
  </si>
  <si>
    <t>0,08-0,15</t>
  </si>
  <si>
    <t>BR521H</t>
  </si>
  <si>
    <t>0,07 - 0,15</t>
  </si>
  <si>
    <t>BR332H</t>
  </si>
  <si>
    <t>0,06 - 0,09</t>
  </si>
  <si>
    <t>BR462H</t>
  </si>
  <si>
    <t>BR562H</t>
  </si>
  <si>
    <t>0,04 - 0,08</t>
  </si>
  <si>
    <t>0,07 - 0,08</t>
  </si>
  <si>
    <t>0,125-0,135</t>
  </si>
  <si>
    <t>BR621T</t>
  </si>
  <si>
    <t xml:space="preserve">BR221H
</t>
  </si>
  <si>
    <t>BU321</t>
  </si>
  <si>
    <t>BU511</t>
  </si>
  <si>
    <t>BU621</t>
  </si>
  <si>
    <t>BU521</t>
  </si>
  <si>
    <t>BU411</t>
  </si>
  <si>
    <t>BR411H</t>
  </si>
  <si>
    <t>18a</t>
  </si>
  <si>
    <t>20a</t>
  </si>
  <si>
    <t>21a</t>
  </si>
  <si>
    <t>22a</t>
  </si>
  <si>
    <t>BR322H</t>
  </si>
  <si>
    <t>Załącznik 4</t>
  </si>
  <si>
    <t>Kod</t>
  </si>
  <si>
    <t>Konfiguracja</t>
  </si>
  <si>
    <t>Liczba rolek</t>
  </si>
  <si>
    <t>Średnica         (mm)</t>
  </si>
  <si>
    <t>MIN-MAX  WYSOKOŚĆ/ 1 ROLKA</t>
  </si>
  <si>
    <t>MAX PRĘDKOŚĆ PAKOWANIA (paczki/min)</t>
  </si>
  <si>
    <t>MINIMALNA WYSOKOŚĆ PALETY</t>
  </si>
  <si>
    <t>MAKSYMALNA WYSOKOŚĆ PALETY</t>
  </si>
  <si>
    <t>MAKSYMALNA LICZBA WARSTW NA PALECIE</t>
  </si>
  <si>
    <t>LICZBA ROLEK</t>
  </si>
  <si>
    <t>MAKSYMALNA PRĘDKOŚĆ PAKARKI ZBIORCZEJ</t>
  </si>
  <si>
    <t>LICZBA OPAKOWAŃ NA WARSTWĘ PALETY</t>
  </si>
  <si>
    <t>MINIMALNA LICZBA WARSTW NA PALECIE</t>
  </si>
  <si>
    <t>KONFIGURACJA</t>
  </si>
  <si>
    <t>MAKSYMALNA PRĘDKOŚC PAKARKI ZBIORCZEJ</t>
  </si>
  <si>
    <t>PAKARKA JEDNOSTKOWA + PALETYZACJA BEZ PAKARKI ZBIORCZEJ</t>
  </si>
  <si>
    <t xml:space="preserve">PAKARKA JEDNOSTKOWA + PAKARKA ZBIORCZA + PALETYZACJA </t>
  </si>
  <si>
    <t>ODCIĘCIE (mm)</t>
  </si>
  <si>
    <t>KONFIGURACJA
PAKARKA JEDNOSTKOWA</t>
  </si>
  <si>
    <t>PAKOWANIE ROLEK TOALETOWYCH</t>
  </si>
  <si>
    <r>
      <t>LICZBA OPAKOWAŃ NA WARSTWĘ-</t>
    </r>
    <r>
      <rPr>
        <b/>
        <sz val="14"/>
        <rFont val="Calibri"/>
        <family val="2"/>
        <charset val="238"/>
      </rPr>
      <t>EURO PALETY</t>
    </r>
  </si>
  <si>
    <r>
      <t xml:space="preserve">MINIMALNA LICZBA WARSTW
 </t>
    </r>
    <r>
      <rPr>
        <b/>
        <sz val="14"/>
        <rFont val="Calibri"/>
        <family val="2"/>
        <charset val="238"/>
      </rPr>
      <t>EURO PALETY</t>
    </r>
  </si>
  <si>
    <r>
      <t>LICZBA OPAKOWAŃ NA WARSTWĘ-</t>
    </r>
    <r>
      <rPr>
        <b/>
        <sz val="12"/>
        <rFont val="Calibri"/>
        <family val="2"/>
        <charset val="238"/>
      </rPr>
      <t>EURO PALETY</t>
    </r>
  </si>
  <si>
    <r>
      <t xml:space="preserve">LICZBA OPAKOWAŃ NA WARSTWĘ 
</t>
    </r>
    <r>
      <rPr>
        <b/>
        <sz val="12"/>
        <rFont val="Calibri"/>
        <family val="2"/>
        <charset val="238"/>
      </rPr>
      <t>PALETY DHP</t>
    </r>
  </si>
  <si>
    <r>
      <t xml:space="preserve"> WYSOKOŚĆ 
</t>
    </r>
    <r>
      <rPr>
        <b/>
        <sz val="14"/>
        <rFont val="Calibri"/>
        <family val="2"/>
        <charset val="238"/>
      </rPr>
      <t>PALETA DHP</t>
    </r>
  </si>
  <si>
    <r>
      <t xml:space="preserve">MAKSYMALNA LICZBA WARSTW NA </t>
    </r>
    <r>
      <rPr>
        <b/>
        <sz val="12"/>
        <rFont val="Calibri"/>
        <family val="2"/>
        <charset val="238"/>
      </rPr>
      <t>PALECIE DHP</t>
    </r>
  </si>
  <si>
    <r>
      <rPr>
        <b/>
        <sz val="16"/>
        <rFont val="Calibri"/>
        <family val="2"/>
        <charset val="238"/>
      </rPr>
      <t>0,17</t>
    </r>
    <r>
      <rPr>
        <sz val="16"/>
        <rFont val="Calibri"/>
        <family val="2"/>
        <charset val="238"/>
      </rPr>
      <t xml:space="preserve"> - 0,60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</si>
</sst>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</font>
    <font>
      <b/>
      <sz val="20"/>
      <name val="Aptos Narrow"/>
      <family val="2"/>
      <scheme val="minor"/>
    </font>
    <font>
      <b/>
      <sz val="28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b/>
      <sz val="28"/>
      <name val="Calibri"/>
      <family val="2"/>
      <charset val="238"/>
    </font>
    <font>
      <sz val="18"/>
      <name val="Calibri"/>
      <family val="2"/>
      <charset val="238"/>
    </font>
    <font>
      <sz val="16"/>
      <name val="Aptos Narrow"/>
      <family val="2"/>
      <charset val="238"/>
      <scheme val="minor"/>
    </font>
    <font>
      <b/>
      <sz val="72"/>
      <name val="Aptos Narrow"/>
      <family val="2"/>
      <scheme val="minor"/>
    </font>
    <font>
      <b/>
      <sz val="20"/>
      <name val="Calibri"/>
      <family val="2"/>
      <charset val="238"/>
    </font>
    <font>
      <b/>
      <sz val="24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8" fillId="0" borderId="2" xfId="0" applyFont="1" applyBorder="1"/>
    <xf numFmtId="0" fontId="8" fillId="0" borderId="4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8.jpeg"/><Relationship Id="rId21" Type="http://schemas.openxmlformats.org/officeDocument/2006/relationships/image" Target="../media/image33.jpeg"/><Relationship Id="rId42" Type="http://schemas.openxmlformats.org/officeDocument/2006/relationships/image" Target="../media/image54.jpg"/><Relationship Id="rId47" Type="http://schemas.openxmlformats.org/officeDocument/2006/relationships/image" Target="../media/image59.jpg"/><Relationship Id="rId63" Type="http://schemas.openxmlformats.org/officeDocument/2006/relationships/image" Target="../media/image75.jpg"/><Relationship Id="rId68" Type="http://schemas.openxmlformats.org/officeDocument/2006/relationships/image" Target="../media/image80.jpg"/><Relationship Id="rId84" Type="http://schemas.openxmlformats.org/officeDocument/2006/relationships/image" Target="../media/image96.jpg"/><Relationship Id="rId89" Type="http://schemas.openxmlformats.org/officeDocument/2006/relationships/image" Target="../media/image101.jpg"/><Relationship Id="rId16" Type="http://schemas.openxmlformats.org/officeDocument/2006/relationships/image" Target="../media/image28.png"/><Relationship Id="rId11" Type="http://schemas.openxmlformats.org/officeDocument/2006/relationships/image" Target="../media/image23.png"/><Relationship Id="rId32" Type="http://schemas.openxmlformats.org/officeDocument/2006/relationships/image" Target="../media/image44.jpg"/><Relationship Id="rId37" Type="http://schemas.openxmlformats.org/officeDocument/2006/relationships/image" Target="../media/image49.jpg"/><Relationship Id="rId53" Type="http://schemas.openxmlformats.org/officeDocument/2006/relationships/image" Target="../media/image65.jpg"/><Relationship Id="rId58" Type="http://schemas.openxmlformats.org/officeDocument/2006/relationships/image" Target="../media/image70.jpg"/><Relationship Id="rId74" Type="http://schemas.openxmlformats.org/officeDocument/2006/relationships/image" Target="../media/image86.jpg"/><Relationship Id="rId79" Type="http://schemas.openxmlformats.org/officeDocument/2006/relationships/image" Target="../media/image91.jpg"/><Relationship Id="rId5" Type="http://schemas.openxmlformats.org/officeDocument/2006/relationships/image" Target="../media/image17.png"/><Relationship Id="rId90" Type="http://schemas.openxmlformats.org/officeDocument/2006/relationships/image" Target="../media/image102.jpg"/><Relationship Id="rId22" Type="http://schemas.openxmlformats.org/officeDocument/2006/relationships/image" Target="../media/image34.jpeg"/><Relationship Id="rId27" Type="http://schemas.openxmlformats.org/officeDocument/2006/relationships/image" Target="../media/image39.jpeg"/><Relationship Id="rId43" Type="http://schemas.openxmlformats.org/officeDocument/2006/relationships/image" Target="../media/image55.jpg"/><Relationship Id="rId48" Type="http://schemas.openxmlformats.org/officeDocument/2006/relationships/image" Target="../media/image60.jpg"/><Relationship Id="rId64" Type="http://schemas.openxmlformats.org/officeDocument/2006/relationships/image" Target="../media/image76.jpg"/><Relationship Id="rId69" Type="http://schemas.openxmlformats.org/officeDocument/2006/relationships/image" Target="../media/image81.jpg"/><Relationship Id="rId8" Type="http://schemas.openxmlformats.org/officeDocument/2006/relationships/image" Target="../media/image20.png"/><Relationship Id="rId51" Type="http://schemas.openxmlformats.org/officeDocument/2006/relationships/image" Target="../media/image63.jpg"/><Relationship Id="rId72" Type="http://schemas.openxmlformats.org/officeDocument/2006/relationships/image" Target="../media/image84.jpg"/><Relationship Id="rId80" Type="http://schemas.openxmlformats.org/officeDocument/2006/relationships/image" Target="../media/image92.jpg"/><Relationship Id="rId85" Type="http://schemas.openxmlformats.org/officeDocument/2006/relationships/image" Target="../media/image97.jpg"/><Relationship Id="rId93" Type="http://schemas.openxmlformats.org/officeDocument/2006/relationships/image" Target="../media/image105.jpg"/><Relationship Id="rId3" Type="http://schemas.openxmlformats.org/officeDocument/2006/relationships/image" Target="../media/image15.png"/><Relationship Id="rId12" Type="http://schemas.openxmlformats.org/officeDocument/2006/relationships/image" Target="../media/image24.png"/><Relationship Id="rId17" Type="http://schemas.openxmlformats.org/officeDocument/2006/relationships/image" Target="../media/image29.png"/><Relationship Id="rId25" Type="http://schemas.openxmlformats.org/officeDocument/2006/relationships/image" Target="../media/image37.jpeg"/><Relationship Id="rId33" Type="http://schemas.openxmlformats.org/officeDocument/2006/relationships/image" Target="../media/image45.jpg"/><Relationship Id="rId38" Type="http://schemas.openxmlformats.org/officeDocument/2006/relationships/image" Target="../media/image50.jpg"/><Relationship Id="rId46" Type="http://schemas.openxmlformats.org/officeDocument/2006/relationships/image" Target="../media/image58.jpg"/><Relationship Id="rId59" Type="http://schemas.openxmlformats.org/officeDocument/2006/relationships/image" Target="../media/image71.jpg"/><Relationship Id="rId67" Type="http://schemas.openxmlformats.org/officeDocument/2006/relationships/image" Target="../media/image79.jpg"/><Relationship Id="rId20" Type="http://schemas.openxmlformats.org/officeDocument/2006/relationships/image" Target="../media/image32.jpeg"/><Relationship Id="rId41" Type="http://schemas.openxmlformats.org/officeDocument/2006/relationships/image" Target="../media/image53.jpg"/><Relationship Id="rId54" Type="http://schemas.openxmlformats.org/officeDocument/2006/relationships/image" Target="../media/image66.jpg"/><Relationship Id="rId62" Type="http://schemas.openxmlformats.org/officeDocument/2006/relationships/image" Target="../media/image74.jpg"/><Relationship Id="rId70" Type="http://schemas.openxmlformats.org/officeDocument/2006/relationships/image" Target="../media/image82.jpg"/><Relationship Id="rId75" Type="http://schemas.openxmlformats.org/officeDocument/2006/relationships/image" Target="../media/image87.jpg"/><Relationship Id="rId83" Type="http://schemas.openxmlformats.org/officeDocument/2006/relationships/image" Target="../media/image95.jpg"/><Relationship Id="rId88" Type="http://schemas.openxmlformats.org/officeDocument/2006/relationships/image" Target="../media/image100.jpg"/><Relationship Id="rId91" Type="http://schemas.openxmlformats.org/officeDocument/2006/relationships/image" Target="../media/image103.jp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5" Type="http://schemas.openxmlformats.org/officeDocument/2006/relationships/image" Target="../media/image27.png"/><Relationship Id="rId23" Type="http://schemas.openxmlformats.org/officeDocument/2006/relationships/image" Target="../media/image35.jpeg"/><Relationship Id="rId28" Type="http://schemas.openxmlformats.org/officeDocument/2006/relationships/image" Target="../media/image40.jpeg"/><Relationship Id="rId36" Type="http://schemas.openxmlformats.org/officeDocument/2006/relationships/image" Target="../media/image48.jpg"/><Relationship Id="rId49" Type="http://schemas.openxmlformats.org/officeDocument/2006/relationships/image" Target="../media/image61.jpg"/><Relationship Id="rId57" Type="http://schemas.openxmlformats.org/officeDocument/2006/relationships/image" Target="../media/image69.jpg"/><Relationship Id="rId10" Type="http://schemas.openxmlformats.org/officeDocument/2006/relationships/image" Target="../media/image22.png"/><Relationship Id="rId31" Type="http://schemas.openxmlformats.org/officeDocument/2006/relationships/image" Target="../media/image43.jpg"/><Relationship Id="rId44" Type="http://schemas.openxmlformats.org/officeDocument/2006/relationships/image" Target="../media/image56.jpg"/><Relationship Id="rId52" Type="http://schemas.openxmlformats.org/officeDocument/2006/relationships/image" Target="../media/image64.jpg"/><Relationship Id="rId60" Type="http://schemas.openxmlformats.org/officeDocument/2006/relationships/image" Target="../media/image72.jpg"/><Relationship Id="rId65" Type="http://schemas.openxmlformats.org/officeDocument/2006/relationships/image" Target="../media/image77.jpg"/><Relationship Id="rId73" Type="http://schemas.openxmlformats.org/officeDocument/2006/relationships/image" Target="../media/image85.jpg"/><Relationship Id="rId78" Type="http://schemas.openxmlformats.org/officeDocument/2006/relationships/image" Target="../media/image90.jpg"/><Relationship Id="rId81" Type="http://schemas.openxmlformats.org/officeDocument/2006/relationships/image" Target="../media/image93.jpg"/><Relationship Id="rId86" Type="http://schemas.openxmlformats.org/officeDocument/2006/relationships/image" Target="../media/image98.jpg"/><Relationship Id="rId94" Type="http://schemas.openxmlformats.org/officeDocument/2006/relationships/image" Target="../media/image106.jp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3" Type="http://schemas.openxmlformats.org/officeDocument/2006/relationships/image" Target="../media/image25.png"/><Relationship Id="rId18" Type="http://schemas.openxmlformats.org/officeDocument/2006/relationships/image" Target="../media/image30.png"/><Relationship Id="rId39" Type="http://schemas.openxmlformats.org/officeDocument/2006/relationships/image" Target="../media/image51.jpg"/><Relationship Id="rId34" Type="http://schemas.openxmlformats.org/officeDocument/2006/relationships/image" Target="../media/image46.jpg"/><Relationship Id="rId50" Type="http://schemas.openxmlformats.org/officeDocument/2006/relationships/image" Target="../media/image62.jpg"/><Relationship Id="rId55" Type="http://schemas.openxmlformats.org/officeDocument/2006/relationships/image" Target="../media/image67.jpg"/><Relationship Id="rId76" Type="http://schemas.openxmlformats.org/officeDocument/2006/relationships/image" Target="../media/image88.jpg"/><Relationship Id="rId7" Type="http://schemas.openxmlformats.org/officeDocument/2006/relationships/image" Target="../media/image19.png"/><Relationship Id="rId71" Type="http://schemas.openxmlformats.org/officeDocument/2006/relationships/image" Target="../media/image83.jpg"/><Relationship Id="rId92" Type="http://schemas.openxmlformats.org/officeDocument/2006/relationships/image" Target="../media/image104.jpg"/><Relationship Id="rId2" Type="http://schemas.openxmlformats.org/officeDocument/2006/relationships/image" Target="../media/image14.png"/><Relationship Id="rId29" Type="http://schemas.openxmlformats.org/officeDocument/2006/relationships/image" Target="../media/image41.jpg"/><Relationship Id="rId24" Type="http://schemas.openxmlformats.org/officeDocument/2006/relationships/image" Target="../media/image36.jpeg"/><Relationship Id="rId40" Type="http://schemas.openxmlformats.org/officeDocument/2006/relationships/image" Target="../media/image52.jpg"/><Relationship Id="rId45" Type="http://schemas.openxmlformats.org/officeDocument/2006/relationships/image" Target="../media/image57.jpg"/><Relationship Id="rId66" Type="http://schemas.openxmlformats.org/officeDocument/2006/relationships/image" Target="../media/image78.jpg"/><Relationship Id="rId87" Type="http://schemas.openxmlformats.org/officeDocument/2006/relationships/image" Target="../media/image99.jpg"/><Relationship Id="rId61" Type="http://schemas.openxmlformats.org/officeDocument/2006/relationships/image" Target="../media/image73.jpg"/><Relationship Id="rId82" Type="http://schemas.openxmlformats.org/officeDocument/2006/relationships/image" Target="../media/image94.jpg"/><Relationship Id="rId19" Type="http://schemas.openxmlformats.org/officeDocument/2006/relationships/image" Target="../media/image31.png"/><Relationship Id="rId14" Type="http://schemas.openxmlformats.org/officeDocument/2006/relationships/image" Target="../media/image26.png"/><Relationship Id="rId30" Type="http://schemas.openxmlformats.org/officeDocument/2006/relationships/image" Target="../media/image42.jpg"/><Relationship Id="rId35" Type="http://schemas.openxmlformats.org/officeDocument/2006/relationships/image" Target="../media/image47.jpg"/><Relationship Id="rId56" Type="http://schemas.openxmlformats.org/officeDocument/2006/relationships/image" Target="../media/image68.jpg"/><Relationship Id="rId77" Type="http://schemas.openxmlformats.org/officeDocument/2006/relationships/image" Target="../media/image89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213360</xdr:colOff>
          <xdr:row>4</xdr:row>
          <xdr:rowOff>7620</xdr:rowOff>
        </xdr:from>
        <xdr:to>
          <xdr:col>24</xdr:col>
          <xdr:colOff>1600200</xdr:colOff>
          <xdr:row>5</xdr:row>
          <xdr:rowOff>266700</xdr:rowOff>
        </xdr:to>
        <xdr:sp macro="" textlink="">
          <xdr:nvSpPr>
            <xdr:cNvPr id="3289" name="Object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3</xdr:row>
          <xdr:rowOff>106680</xdr:rowOff>
        </xdr:from>
        <xdr:to>
          <xdr:col>36</xdr:col>
          <xdr:colOff>1714500</xdr:colOff>
          <xdr:row>4</xdr:row>
          <xdr:rowOff>647700</xdr:rowOff>
        </xdr:to>
        <xdr:sp macro="" textlink="">
          <xdr:nvSpPr>
            <xdr:cNvPr id="3290" name="Object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274320</xdr:colOff>
          <xdr:row>15</xdr:row>
          <xdr:rowOff>68580</xdr:rowOff>
        </xdr:from>
        <xdr:to>
          <xdr:col>24</xdr:col>
          <xdr:colOff>1409700</xdr:colOff>
          <xdr:row>16</xdr:row>
          <xdr:rowOff>381000</xdr:rowOff>
        </xdr:to>
        <xdr:sp macro="" textlink="">
          <xdr:nvSpPr>
            <xdr:cNvPr id="3291" name="Object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15</xdr:row>
          <xdr:rowOff>121920</xdr:rowOff>
        </xdr:from>
        <xdr:to>
          <xdr:col>36</xdr:col>
          <xdr:colOff>1714500</xdr:colOff>
          <xdr:row>16</xdr:row>
          <xdr:rowOff>312420</xdr:rowOff>
        </xdr:to>
        <xdr:sp macro="" textlink="">
          <xdr:nvSpPr>
            <xdr:cNvPr id="3292" name="Object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27</xdr:row>
          <xdr:rowOff>175260</xdr:rowOff>
        </xdr:from>
        <xdr:to>
          <xdr:col>24</xdr:col>
          <xdr:colOff>1600200</xdr:colOff>
          <xdr:row>28</xdr:row>
          <xdr:rowOff>190500</xdr:rowOff>
        </xdr:to>
        <xdr:sp macro="" textlink="">
          <xdr:nvSpPr>
            <xdr:cNvPr id="3296" name="Object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21</xdr:row>
          <xdr:rowOff>175260</xdr:rowOff>
        </xdr:from>
        <xdr:to>
          <xdr:col>24</xdr:col>
          <xdr:colOff>1600200</xdr:colOff>
          <xdr:row>22</xdr:row>
          <xdr:rowOff>190500</xdr:rowOff>
        </xdr:to>
        <xdr:sp macro="" textlink="">
          <xdr:nvSpPr>
            <xdr:cNvPr id="3300" name="Object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53339</xdr:colOff>
      <xdr:row>78</xdr:row>
      <xdr:rowOff>109220</xdr:rowOff>
    </xdr:from>
    <xdr:to>
      <xdr:col>2</xdr:col>
      <xdr:colOff>1812290</xdr:colOff>
      <xdr:row>79</xdr:row>
      <xdr:rowOff>552561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214" y="74166095"/>
          <a:ext cx="1762761" cy="1183753"/>
        </a:xfrm>
        <a:prstGeom prst="rect">
          <a:avLst/>
        </a:prstGeom>
      </xdr:spPr>
    </xdr:pic>
    <xdr:clientData/>
  </xdr:twoCellAnchor>
  <xdr:oneCellAnchor>
    <xdr:from>
      <xdr:col>2</xdr:col>
      <xdr:colOff>53339</xdr:colOff>
      <xdr:row>86</xdr:row>
      <xdr:rowOff>109220</xdr:rowOff>
    </xdr:from>
    <xdr:ext cx="1762761" cy="1183753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39" y="64002920"/>
          <a:ext cx="1762761" cy="1183753"/>
        </a:xfrm>
        <a:prstGeom prst="rect">
          <a:avLst/>
        </a:prstGeom>
      </xdr:spPr>
    </xdr:pic>
    <xdr:clientData/>
  </xdr:oneCellAnchor>
  <xdr:twoCellAnchor editAs="oneCell">
    <xdr:from>
      <xdr:col>2</xdr:col>
      <xdr:colOff>12700</xdr:colOff>
      <xdr:row>94</xdr:row>
      <xdr:rowOff>0</xdr:rowOff>
    </xdr:from>
    <xdr:to>
      <xdr:col>2</xdr:col>
      <xdr:colOff>2037248</xdr:colOff>
      <xdr:row>95</xdr:row>
      <xdr:rowOff>588006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800" y="69608700"/>
          <a:ext cx="1915885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103</xdr:row>
      <xdr:rowOff>412750</xdr:rowOff>
    </xdr:from>
    <xdr:to>
      <xdr:col>2</xdr:col>
      <xdr:colOff>2118078</xdr:colOff>
      <xdr:row>105</xdr:row>
      <xdr:rowOff>167642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9650" y="46913800"/>
          <a:ext cx="1941548" cy="1282702"/>
        </a:xfrm>
        <a:prstGeom prst="rect">
          <a:avLst/>
        </a:prstGeom>
      </xdr:spPr>
    </xdr:pic>
    <xdr:clientData/>
  </xdr:twoCellAnchor>
  <xdr:oneCellAnchor>
    <xdr:from>
      <xdr:col>2</xdr:col>
      <xdr:colOff>139095</xdr:colOff>
      <xdr:row>110</xdr:row>
      <xdr:rowOff>221343</xdr:rowOff>
    </xdr:from>
    <xdr:ext cx="1844950" cy="1257300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8809" y="47283914"/>
          <a:ext cx="1844950" cy="1257300"/>
        </a:xfrm>
        <a:prstGeom prst="rect">
          <a:avLst/>
        </a:prstGeom>
      </xdr:spPr>
    </xdr:pic>
    <xdr:clientData/>
  </xdr:oneCellAnchor>
  <xdr:twoCellAnchor editAs="oneCell">
    <xdr:from>
      <xdr:col>2</xdr:col>
      <xdr:colOff>50800</xdr:colOff>
      <xdr:row>128</xdr:row>
      <xdr:rowOff>190500</xdr:rowOff>
    </xdr:from>
    <xdr:to>
      <xdr:col>2</xdr:col>
      <xdr:colOff>1883341</xdr:colOff>
      <xdr:row>130</xdr:row>
      <xdr:rowOff>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900" y="78054200"/>
          <a:ext cx="1845876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260349</xdr:colOff>
      <xdr:row>165</xdr:row>
      <xdr:rowOff>50800</xdr:rowOff>
    </xdr:from>
    <xdr:to>
      <xdr:col>2</xdr:col>
      <xdr:colOff>2133863</xdr:colOff>
      <xdr:row>166</xdr:row>
      <xdr:rowOff>662941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55849" y="66630550"/>
          <a:ext cx="1873514" cy="1377951"/>
        </a:xfrm>
        <a:prstGeom prst="rect">
          <a:avLst/>
        </a:prstGeom>
      </xdr:spPr>
    </xdr:pic>
    <xdr:clientData/>
  </xdr:twoCellAnchor>
  <xdr:twoCellAnchor editAs="oneCell">
    <xdr:from>
      <xdr:col>2</xdr:col>
      <xdr:colOff>122957</xdr:colOff>
      <xdr:row>119</xdr:row>
      <xdr:rowOff>292100</xdr:rowOff>
    </xdr:from>
    <xdr:to>
      <xdr:col>2</xdr:col>
      <xdr:colOff>2151950</xdr:colOff>
      <xdr:row>121</xdr:row>
      <xdr:rowOff>129542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8412" y="71088827"/>
          <a:ext cx="2038518" cy="1304637"/>
        </a:xfrm>
        <a:prstGeom prst="rect">
          <a:avLst/>
        </a:prstGeom>
      </xdr:spPr>
    </xdr:pic>
    <xdr:clientData/>
  </xdr:twoCellAnchor>
  <xdr:twoCellAnchor editAs="oneCell">
    <xdr:from>
      <xdr:col>2</xdr:col>
      <xdr:colOff>166640</xdr:colOff>
      <xdr:row>174</xdr:row>
      <xdr:rowOff>305185</xdr:rowOff>
    </xdr:from>
    <xdr:to>
      <xdr:col>3</xdr:col>
      <xdr:colOff>406</xdr:colOff>
      <xdr:row>176</xdr:row>
      <xdr:rowOff>284249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5609" y="89582336"/>
          <a:ext cx="2169123" cy="1465502"/>
        </a:xfrm>
        <a:prstGeom prst="rect">
          <a:avLst/>
        </a:prstGeom>
      </xdr:spPr>
    </xdr:pic>
    <xdr:clientData/>
  </xdr:twoCellAnchor>
  <xdr:twoCellAnchor editAs="oneCell">
    <xdr:from>
      <xdr:col>2</xdr:col>
      <xdr:colOff>68035</xdr:colOff>
      <xdr:row>201</xdr:row>
      <xdr:rowOff>279400</xdr:rowOff>
    </xdr:from>
    <xdr:to>
      <xdr:col>2</xdr:col>
      <xdr:colOff>2190874</xdr:colOff>
      <xdr:row>203</xdr:row>
      <xdr:rowOff>323214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49928" y="75812650"/>
          <a:ext cx="2109504" cy="15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220</xdr:row>
      <xdr:rowOff>203200</xdr:rowOff>
    </xdr:from>
    <xdr:to>
      <xdr:col>2</xdr:col>
      <xdr:colOff>1887655</xdr:colOff>
      <xdr:row>222</xdr:row>
      <xdr:rowOff>213358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3600" y="92354400"/>
          <a:ext cx="1829870" cy="1498600"/>
        </a:xfrm>
        <a:prstGeom prst="rect">
          <a:avLst/>
        </a:prstGeom>
      </xdr:spPr>
    </xdr:pic>
    <xdr:clientData/>
  </xdr:twoCellAnchor>
  <xdr:twoCellAnchor editAs="oneCell">
    <xdr:from>
      <xdr:col>2</xdr:col>
      <xdr:colOff>86590</xdr:colOff>
      <xdr:row>239</xdr:row>
      <xdr:rowOff>292100</xdr:rowOff>
    </xdr:from>
    <xdr:to>
      <xdr:col>2</xdr:col>
      <xdr:colOff>2230036</xdr:colOff>
      <xdr:row>241</xdr:row>
      <xdr:rowOff>324487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72045" y="112340736"/>
          <a:ext cx="2139636" cy="1482437"/>
        </a:xfrm>
        <a:prstGeom prst="rect">
          <a:avLst/>
        </a:prstGeom>
      </xdr:spPr>
    </xdr:pic>
    <xdr:clientData/>
  </xdr:twoCellAnchor>
  <xdr:twoCellAnchor editAs="oneCell">
    <xdr:from>
      <xdr:col>2</xdr:col>
      <xdr:colOff>81972</xdr:colOff>
      <xdr:row>248</xdr:row>
      <xdr:rowOff>279400</xdr:rowOff>
    </xdr:from>
    <xdr:to>
      <xdr:col>2</xdr:col>
      <xdr:colOff>2188104</xdr:colOff>
      <xdr:row>250</xdr:row>
      <xdr:rowOff>209096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7427" y="115133582"/>
          <a:ext cx="2094702" cy="1457036"/>
        </a:xfrm>
        <a:prstGeom prst="rect">
          <a:avLst/>
        </a:prstGeom>
      </xdr:spPr>
    </xdr:pic>
    <xdr:clientData/>
  </xdr:twoCellAnchor>
  <xdr:twoCellAnchor editAs="oneCell">
    <xdr:from>
      <xdr:col>2</xdr:col>
      <xdr:colOff>217633</xdr:colOff>
      <xdr:row>268</xdr:row>
      <xdr:rowOff>313458</xdr:rowOff>
    </xdr:from>
    <xdr:to>
      <xdr:col>2</xdr:col>
      <xdr:colOff>2151977</xdr:colOff>
      <xdr:row>270</xdr:row>
      <xdr:rowOff>384217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13133" y="107831658"/>
          <a:ext cx="1943869" cy="1213759"/>
        </a:xfrm>
        <a:prstGeom prst="rect">
          <a:avLst/>
        </a:prstGeom>
      </xdr:spPr>
    </xdr:pic>
    <xdr:clientData/>
  </xdr:twoCellAnchor>
  <xdr:oneCellAnchor>
    <xdr:from>
      <xdr:col>2</xdr:col>
      <xdr:colOff>138545</xdr:colOff>
      <xdr:row>210</xdr:row>
      <xdr:rowOff>279400</xdr:rowOff>
    </xdr:from>
    <xdr:ext cx="1793876" cy="1364206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0" y="100118718"/>
          <a:ext cx="1793876" cy="1364206"/>
        </a:xfrm>
        <a:prstGeom prst="rect">
          <a:avLst/>
        </a:prstGeom>
      </xdr:spPr>
    </xdr:pic>
    <xdr:clientData/>
  </xdr:oneCellAnchor>
  <xdr:twoCellAnchor editAs="oneCell">
    <xdr:from>
      <xdr:col>2</xdr:col>
      <xdr:colOff>127000</xdr:colOff>
      <xdr:row>230</xdr:row>
      <xdr:rowOff>190500</xdr:rowOff>
    </xdr:from>
    <xdr:to>
      <xdr:col>2</xdr:col>
      <xdr:colOff>1882702</xdr:colOff>
      <xdr:row>232</xdr:row>
      <xdr:rowOff>94613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7100" y="110871000"/>
          <a:ext cx="1769037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138</xdr:row>
      <xdr:rowOff>47625</xdr:rowOff>
    </xdr:from>
    <xdr:to>
      <xdr:col>2</xdr:col>
      <xdr:colOff>1883013</xdr:colOff>
      <xdr:row>139</xdr:row>
      <xdr:rowOff>553083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8675" y="94097475"/>
          <a:ext cx="1831578" cy="122555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15874</xdr:colOff>
      <xdr:row>147</xdr:row>
      <xdr:rowOff>47625</xdr:rowOff>
    </xdr:from>
    <xdr:to>
      <xdr:col>2</xdr:col>
      <xdr:colOff>1850113</xdr:colOff>
      <xdr:row>148</xdr:row>
      <xdr:rowOff>396240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6924" y="96926400"/>
          <a:ext cx="1830429" cy="108585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193</xdr:row>
      <xdr:rowOff>63500</xdr:rowOff>
    </xdr:from>
    <xdr:to>
      <xdr:col>2</xdr:col>
      <xdr:colOff>1886118</xdr:colOff>
      <xdr:row>194</xdr:row>
      <xdr:rowOff>631191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17750" y="76339700"/>
          <a:ext cx="165434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285296</xdr:colOff>
      <xdr:row>256</xdr:row>
      <xdr:rowOff>1029608</xdr:rowOff>
    </xdr:from>
    <xdr:to>
      <xdr:col>2</xdr:col>
      <xdr:colOff>2078603</xdr:colOff>
      <xdr:row>257</xdr:row>
      <xdr:rowOff>897346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0796" y="100965908"/>
          <a:ext cx="1804737" cy="1254577"/>
        </a:xfrm>
        <a:prstGeom prst="rect">
          <a:avLst/>
        </a:prstGeom>
      </xdr:spPr>
    </xdr:pic>
    <xdr:clientData/>
  </xdr:twoCellAnchor>
  <xdr:twoCellAnchor editAs="oneCell">
    <xdr:from>
      <xdr:col>2</xdr:col>
      <xdr:colOff>104389</xdr:colOff>
      <xdr:row>275</xdr:row>
      <xdr:rowOff>466918</xdr:rowOff>
    </xdr:from>
    <xdr:to>
      <xdr:col>2</xdr:col>
      <xdr:colOff>2078047</xdr:colOff>
      <xdr:row>276</xdr:row>
      <xdr:rowOff>265695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89844" y="123443327"/>
          <a:ext cx="1960323" cy="1171863"/>
        </a:xfrm>
        <a:prstGeom prst="rect">
          <a:avLst/>
        </a:prstGeom>
      </xdr:spPr>
    </xdr:pic>
    <xdr:clientData/>
  </xdr:twoCellAnchor>
  <xdr:oneCellAnchor>
    <xdr:from>
      <xdr:col>2</xdr:col>
      <xdr:colOff>133926</xdr:colOff>
      <xdr:row>183</xdr:row>
      <xdr:rowOff>289791</xdr:rowOff>
    </xdr:from>
    <xdr:ext cx="1957456" cy="1473200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9381" y="91712473"/>
          <a:ext cx="1957456" cy="14732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9</xdr:row>
          <xdr:rowOff>175260</xdr:rowOff>
        </xdr:from>
        <xdr:to>
          <xdr:col>24</xdr:col>
          <xdr:colOff>1600200</xdr:colOff>
          <xdr:row>10</xdr:row>
          <xdr:rowOff>312420</xdr:rowOff>
        </xdr:to>
        <xdr:sp macro="" textlink="">
          <xdr:nvSpPr>
            <xdr:cNvPr id="3442" name="Object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9</xdr:row>
          <xdr:rowOff>106680</xdr:rowOff>
        </xdr:from>
        <xdr:to>
          <xdr:col>36</xdr:col>
          <xdr:colOff>1714500</xdr:colOff>
          <xdr:row>10</xdr:row>
          <xdr:rowOff>525780</xdr:rowOff>
        </xdr:to>
        <xdr:sp macro="" textlink="">
          <xdr:nvSpPr>
            <xdr:cNvPr id="3443" name="Object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180975</xdr:colOff>
      <xdr:row>156</xdr:row>
      <xdr:rowOff>574674</xdr:rowOff>
    </xdr:from>
    <xdr:to>
      <xdr:col>2</xdr:col>
      <xdr:colOff>1889336</xdr:colOff>
      <xdr:row>158</xdr:row>
      <xdr:rowOff>266701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76475" y="64239774"/>
          <a:ext cx="1719791" cy="12160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198120</xdr:colOff>
          <xdr:row>36</xdr:row>
          <xdr:rowOff>175260</xdr:rowOff>
        </xdr:from>
        <xdr:to>
          <xdr:col>24</xdr:col>
          <xdr:colOff>1600200</xdr:colOff>
          <xdr:row>37</xdr:row>
          <xdr:rowOff>175260</xdr:rowOff>
        </xdr:to>
        <xdr:sp macro="" textlink="">
          <xdr:nvSpPr>
            <xdr:cNvPr id="3466" name="Object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171451</xdr:colOff>
      <xdr:row>3</xdr:row>
      <xdr:rowOff>342901</xdr:rowOff>
    </xdr:from>
    <xdr:to>
      <xdr:col>2</xdr:col>
      <xdr:colOff>2154985</xdr:colOff>
      <xdr:row>5</xdr:row>
      <xdr:rowOff>91440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2247901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9</xdr:row>
      <xdr:rowOff>38100</xdr:rowOff>
    </xdr:from>
    <xdr:to>
      <xdr:col>2</xdr:col>
      <xdr:colOff>2193084</xdr:colOff>
      <xdr:row>10</xdr:row>
      <xdr:rowOff>571499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468630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15</xdr:row>
      <xdr:rowOff>57150</xdr:rowOff>
    </xdr:from>
    <xdr:to>
      <xdr:col>2</xdr:col>
      <xdr:colOff>2151174</xdr:colOff>
      <xdr:row>16</xdr:row>
      <xdr:rowOff>457200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664845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22</xdr:row>
      <xdr:rowOff>114300</xdr:rowOff>
    </xdr:from>
    <xdr:to>
      <xdr:col>2</xdr:col>
      <xdr:colOff>2189274</xdr:colOff>
      <xdr:row>23</xdr:row>
      <xdr:rowOff>510540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956435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28</xdr:row>
      <xdr:rowOff>152400</xdr:rowOff>
    </xdr:from>
    <xdr:to>
      <xdr:col>2</xdr:col>
      <xdr:colOff>2154984</xdr:colOff>
      <xdr:row>29</xdr:row>
      <xdr:rowOff>548640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25641300"/>
          <a:ext cx="1994964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36</xdr:row>
      <xdr:rowOff>381001</xdr:rowOff>
    </xdr:from>
    <xdr:to>
      <xdr:col>2</xdr:col>
      <xdr:colOff>2247901</xdr:colOff>
      <xdr:row>37</xdr:row>
      <xdr:rowOff>784784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5659101"/>
          <a:ext cx="2171700" cy="1550593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45</xdr:row>
      <xdr:rowOff>114301</xdr:rowOff>
    </xdr:from>
    <xdr:to>
      <xdr:col>2</xdr:col>
      <xdr:colOff>2038889</xdr:colOff>
      <xdr:row>46</xdr:row>
      <xdr:rowOff>571500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1107401"/>
          <a:ext cx="1701704" cy="160019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55</xdr:row>
      <xdr:rowOff>38101</xdr:rowOff>
    </xdr:from>
    <xdr:to>
      <xdr:col>2</xdr:col>
      <xdr:colOff>2245637</xdr:colOff>
      <xdr:row>56</xdr:row>
      <xdr:rowOff>419101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26403301"/>
          <a:ext cx="2131337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62</xdr:row>
      <xdr:rowOff>57149</xdr:rowOff>
    </xdr:from>
    <xdr:to>
      <xdr:col>2</xdr:col>
      <xdr:colOff>2034540</xdr:colOff>
      <xdr:row>63</xdr:row>
      <xdr:rowOff>378920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58597799"/>
          <a:ext cx="1752600" cy="146477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68</xdr:row>
      <xdr:rowOff>342900</xdr:rowOff>
    </xdr:from>
    <xdr:to>
      <xdr:col>2</xdr:col>
      <xdr:colOff>2000059</xdr:colOff>
      <xdr:row>69</xdr:row>
      <xdr:rowOff>723900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64922400"/>
          <a:ext cx="1775269" cy="152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361950</xdr:colOff>
      <xdr:row>238</xdr:row>
      <xdr:rowOff>742950</xdr:rowOff>
    </xdr:from>
    <xdr:to>
      <xdr:col>16</xdr:col>
      <xdr:colOff>6228647</xdr:colOff>
      <xdr:row>244</xdr:row>
      <xdr:rowOff>609600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91344750"/>
          <a:ext cx="5880032" cy="4438650"/>
        </a:xfrm>
        <a:prstGeom prst="rect">
          <a:avLst/>
        </a:prstGeom>
      </xdr:spPr>
    </xdr:pic>
    <xdr:clientData/>
  </xdr:twoCellAnchor>
  <xdr:twoCellAnchor editAs="oneCell">
    <xdr:from>
      <xdr:col>21</xdr:col>
      <xdr:colOff>247649</xdr:colOff>
      <xdr:row>238</xdr:row>
      <xdr:rowOff>685800</xdr:rowOff>
    </xdr:from>
    <xdr:to>
      <xdr:col>21</xdr:col>
      <xdr:colOff>5999183</xdr:colOff>
      <xdr:row>245</xdr:row>
      <xdr:rowOff>129540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1999" y="91287600"/>
          <a:ext cx="5761059" cy="47815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230</xdr:row>
      <xdr:rowOff>19051</xdr:rowOff>
    </xdr:from>
    <xdr:to>
      <xdr:col>16</xdr:col>
      <xdr:colOff>6327814</xdr:colOff>
      <xdr:row>235</xdr:row>
      <xdr:rowOff>701041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4700" y="88468201"/>
          <a:ext cx="6080164" cy="4495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229</xdr:row>
      <xdr:rowOff>533400</xdr:rowOff>
    </xdr:from>
    <xdr:to>
      <xdr:col>21</xdr:col>
      <xdr:colOff>6092726</xdr:colOff>
      <xdr:row>235</xdr:row>
      <xdr:rowOff>708659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7700" y="88220550"/>
          <a:ext cx="5959376" cy="4743449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220</xdr:row>
      <xdr:rowOff>190500</xdr:rowOff>
    </xdr:from>
    <xdr:to>
      <xdr:col>16</xdr:col>
      <xdr:colOff>6269268</xdr:colOff>
      <xdr:row>224</xdr:row>
      <xdr:rowOff>723900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7550" y="85401150"/>
          <a:ext cx="6069243" cy="35814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220</xdr:row>
      <xdr:rowOff>1</xdr:rowOff>
    </xdr:from>
    <xdr:to>
      <xdr:col>21</xdr:col>
      <xdr:colOff>6097321</xdr:colOff>
      <xdr:row>225</xdr:row>
      <xdr:rowOff>457201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0550" y="85210651"/>
          <a:ext cx="6021121" cy="42672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210</xdr:row>
      <xdr:rowOff>171451</xdr:rowOff>
    </xdr:from>
    <xdr:to>
      <xdr:col>16</xdr:col>
      <xdr:colOff>6266245</xdr:colOff>
      <xdr:row>214</xdr:row>
      <xdr:rowOff>685801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81476851"/>
          <a:ext cx="6136705" cy="35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201</xdr:row>
      <xdr:rowOff>190500</xdr:rowOff>
    </xdr:from>
    <xdr:to>
      <xdr:col>16</xdr:col>
      <xdr:colOff>6271211</xdr:colOff>
      <xdr:row>206</xdr:row>
      <xdr:rowOff>114299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0" y="78600300"/>
          <a:ext cx="6015941" cy="3733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200</xdr:row>
      <xdr:rowOff>666751</xdr:rowOff>
    </xdr:from>
    <xdr:to>
      <xdr:col>21</xdr:col>
      <xdr:colOff>6075909</xdr:colOff>
      <xdr:row>206</xdr:row>
      <xdr:rowOff>609601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38650" y="78314551"/>
          <a:ext cx="5974944" cy="4514850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192</xdr:row>
      <xdr:rowOff>152401</xdr:rowOff>
    </xdr:from>
    <xdr:to>
      <xdr:col>16</xdr:col>
      <xdr:colOff>6301919</xdr:colOff>
      <xdr:row>197</xdr:row>
      <xdr:rowOff>53341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22800" y="75666601"/>
          <a:ext cx="6019979" cy="3714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171450</xdr:colOff>
      <xdr:row>192</xdr:row>
      <xdr:rowOff>95251</xdr:rowOff>
    </xdr:from>
    <xdr:to>
      <xdr:col>21</xdr:col>
      <xdr:colOff>6074300</xdr:colOff>
      <xdr:row>197</xdr:row>
      <xdr:rowOff>38101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800" y="75609451"/>
          <a:ext cx="5906660" cy="3752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171449</xdr:colOff>
      <xdr:row>183</xdr:row>
      <xdr:rowOff>114300</xdr:rowOff>
    </xdr:from>
    <xdr:to>
      <xdr:col>16</xdr:col>
      <xdr:colOff>6252008</xdr:colOff>
      <xdr:row>188</xdr:row>
      <xdr:rowOff>38099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499" y="72732900"/>
          <a:ext cx="6080559" cy="3733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183</xdr:row>
      <xdr:rowOff>1</xdr:rowOff>
    </xdr:from>
    <xdr:to>
      <xdr:col>21</xdr:col>
      <xdr:colOff>6073141</xdr:colOff>
      <xdr:row>188</xdr:row>
      <xdr:rowOff>289014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801" y="72618601"/>
          <a:ext cx="5905500" cy="4095203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285750</xdr:colOff>
      <xdr:row>173</xdr:row>
      <xdr:rowOff>685800</xdr:rowOff>
    </xdr:from>
    <xdr:to>
      <xdr:col>21</xdr:col>
      <xdr:colOff>5999374</xdr:colOff>
      <xdr:row>179</xdr:row>
      <xdr:rowOff>320040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10100" y="69646800"/>
          <a:ext cx="5717434" cy="4210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174</xdr:row>
      <xdr:rowOff>114300</xdr:rowOff>
    </xdr:from>
    <xdr:to>
      <xdr:col>16</xdr:col>
      <xdr:colOff>6246539</xdr:colOff>
      <xdr:row>179</xdr:row>
      <xdr:rowOff>129540</xdr:rowOff>
    </xdr:to>
    <xdr:pic>
      <xdr:nvPicPr>
        <xdr:cNvPr id="3264" name="Picture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1350" y="69837300"/>
          <a:ext cx="6132239" cy="38290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164</xdr:row>
      <xdr:rowOff>76200</xdr:rowOff>
    </xdr:from>
    <xdr:to>
      <xdr:col>16</xdr:col>
      <xdr:colOff>6339840</xdr:colOff>
      <xdr:row>169</xdr:row>
      <xdr:rowOff>645784</xdr:rowOff>
    </xdr:to>
    <xdr:pic>
      <xdr:nvPicPr>
        <xdr:cNvPr id="3266" name="Picture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4700" y="65893950"/>
          <a:ext cx="6096000" cy="4379584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95251</xdr:colOff>
      <xdr:row>163</xdr:row>
      <xdr:rowOff>419100</xdr:rowOff>
    </xdr:from>
    <xdr:to>
      <xdr:col>21</xdr:col>
      <xdr:colOff>6095815</xdr:colOff>
      <xdr:row>170</xdr:row>
      <xdr:rowOff>15240</xdr:rowOff>
    </xdr:to>
    <xdr:pic>
      <xdr:nvPicPr>
        <xdr:cNvPr id="3268" name="Picture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9601" y="65474850"/>
          <a:ext cx="6000564" cy="49339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154</xdr:row>
      <xdr:rowOff>742950</xdr:rowOff>
    </xdr:from>
    <xdr:to>
      <xdr:col>16</xdr:col>
      <xdr:colOff>6307776</xdr:colOff>
      <xdr:row>160</xdr:row>
      <xdr:rowOff>243840</xdr:rowOff>
    </xdr:to>
    <xdr:pic>
      <xdr:nvPicPr>
        <xdr:cNvPr id="3270" name="Picture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5650" y="62884050"/>
          <a:ext cx="6075366" cy="40767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155</xdr:row>
      <xdr:rowOff>171451</xdr:rowOff>
    </xdr:from>
    <xdr:to>
      <xdr:col>21</xdr:col>
      <xdr:colOff>6078145</xdr:colOff>
      <xdr:row>160</xdr:row>
      <xdr:rowOff>586741</xdr:rowOff>
    </xdr:to>
    <xdr:pic>
      <xdr:nvPicPr>
        <xdr:cNvPr id="3272" name="Picture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0550" y="63074551"/>
          <a:ext cx="5998135" cy="42291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209550</xdr:colOff>
      <xdr:row>146</xdr:row>
      <xdr:rowOff>76201</xdr:rowOff>
    </xdr:from>
    <xdr:to>
      <xdr:col>21</xdr:col>
      <xdr:colOff>6019800</xdr:colOff>
      <xdr:row>151</xdr:row>
      <xdr:rowOff>131489</xdr:rowOff>
    </xdr:to>
    <xdr:pic>
      <xdr:nvPicPr>
        <xdr:cNvPr id="3276" name="Picture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33900" y="60064651"/>
          <a:ext cx="5810250" cy="3869098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146</xdr:row>
      <xdr:rowOff>133350</xdr:rowOff>
    </xdr:from>
    <xdr:to>
      <xdr:col>16</xdr:col>
      <xdr:colOff>6302434</xdr:colOff>
      <xdr:row>150</xdr:row>
      <xdr:rowOff>746759</xdr:rowOff>
    </xdr:to>
    <xdr:pic>
      <xdr:nvPicPr>
        <xdr:cNvPr id="3278" name="Picture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1350" y="60121800"/>
          <a:ext cx="6191944" cy="3657599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137</xdr:row>
      <xdr:rowOff>514350</xdr:rowOff>
    </xdr:from>
    <xdr:to>
      <xdr:col>16</xdr:col>
      <xdr:colOff>6289601</xdr:colOff>
      <xdr:row>142</xdr:row>
      <xdr:rowOff>381000</xdr:rowOff>
    </xdr:to>
    <xdr:pic>
      <xdr:nvPicPr>
        <xdr:cNvPr id="3280" name="Picture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57588150"/>
          <a:ext cx="6156251" cy="367665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137</xdr:row>
      <xdr:rowOff>133350</xdr:rowOff>
    </xdr:from>
    <xdr:to>
      <xdr:col>21</xdr:col>
      <xdr:colOff>6132839</xdr:colOff>
      <xdr:row>142</xdr:row>
      <xdr:rowOff>381000</xdr:rowOff>
    </xdr:to>
    <xdr:pic>
      <xdr:nvPicPr>
        <xdr:cNvPr id="3282" name="Picture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0" y="57207150"/>
          <a:ext cx="5980439" cy="405765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127</xdr:row>
      <xdr:rowOff>742951</xdr:rowOff>
    </xdr:from>
    <xdr:to>
      <xdr:col>16</xdr:col>
      <xdr:colOff>6305845</xdr:colOff>
      <xdr:row>133</xdr:row>
      <xdr:rowOff>205741</xdr:rowOff>
    </xdr:to>
    <xdr:pic>
      <xdr:nvPicPr>
        <xdr:cNvPr id="3284" name="Picture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32300" y="54140101"/>
          <a:ext cx="6214405" cy="40386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128</xdr:row>
      <xdr:rowOff>19051</xdr:rowOff>
    </xdr:from>
    <xdr:to>
      <xdr:col>21</xdr:col>
      <xdr:colOff>6058656</xdr:colOff>
      <xdr:row>133</xdr:row>
      <xdr:rowOff>701040</xdr:rowOff>
    </xdr:to>
    <xdr:pic>
      <xdr:nvPicPr>
        <xdr:cNvPr id="3286" name="Picture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7700" y="54178201"/>
          <a:ext cx="5925306" cy="4495799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76201</xdr:colOff>
      <xdr:row>119</xdr:row>
      <xdr:rowOff>285751</xdr:rowOff>
    </xdr:from>
    <xdr:to>
      <xdr:col>16</xdr:col>
      <xdr:colOff>6230225</xdr:colOff>
      <xdr:row>125</xdr:row>
      <xdr:rowOff>76201</xdr:rowOff>
    </xdr:to>
    <xdr:pic>
      <xdr:nvPicPr>
        <xdr:cNvPr id="3288" name="Picture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1" y="51530251"/>
          <a:ext cx="6150214" cy="436245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118</xdr:row>
      <xdr:rowOff>723900</xdr:rowOff>
    </xdr:from>
    <xdr:to>
      <xdr:col>21</xdr:col>
      <xdr:colOff>6039345</xdr:colOff>
      <xdr:row>124</xdr:row>
      <xdr:rowOff>472440</xdr:rowOff>
    </xdr:to>
    <xdr:pic>
      <xdr:nvPicPr>
        <xdr:cNvPr id="3294" name="Picture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0" y="51206400"/>
          <a:ext cx="5890755" cy="4324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209550</xdr:colOff>
      <xdr:row>110</xdr:row>
      <xdr:rowOff>95251</xdr:rowOff>
    </xdr:from>
    <xdr:to>
      <xdr:col>16</xdr:col>
      <xdr:colOff>6264354</xdr:colOff>
      <xdr:row>115</xdr:row>
      <xdr:rowOff>320041</xdr:rowOff>
    </xdr:to>
    <xdr:pic>
      <xdr:nvPicPr>
        <xdr:cNvPr id="3297" name="Picture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46600" y="48425101"/>
          <a:ext cx="6043374" cy="40386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152401</xdr:colOff>
      <xdr:row>109</xdr:row>
      <xdr:rowOff>704850</xdr:rowOff>
    </xdr:from>
    <xdr:to>
      <xdr:col>21</xdr:col>
      <xdr:colOff>6077835</xdr:colOff>
      <xdr:row>115</xdr:row>
      <xdr:rowOff>586740</xdr:rowOff>
    </xdr:to>
    <xdr:pic>
      <xdr:nvPicPr>
        <xdr:cNvPr id="3299" name="Picture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1" y="48272700"/>
          <a:ext cx="5929244" cy="445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101</xdr:row>
      <xdr:rowOff>514350</xdr:rowOff>
    </xdr:from>
    <xdr:to>
      <xdr:col>16</xdr:col>
      <xdr:colOff>6267408</xdr:colOff>
      <xdr:row>107</xdr:row>
      <xdr:rowOff>114299</xdr:rowOff>
    </xdr:to>
    <xdr:pic>
      <xdr:nvPicPr>
        <xdr:cNvPr id="3302" name="Picture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0" y="45491400"/>
          <a:ext cx="6137868" cy="4171949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190500</xdr:colOff>
      <xdr:row>101</xdr:row>
      <xdr:rowOff>514351</xdr:rowOff>
    </xdr:from>
    <xdr:to>
      <xdr:col>21</xdr:col>
      <xdr:colOff>6112273</xdr:colOff>
      <xdr:row>107</xdr:row>
      <xdr:rowOff>53340</xdr:rowOff>
    </xdr:to>
    <xdr:pic>
      <xdr:nvPicPr>
        <xdr:cNvPr id="3304" name="Picture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4850" y="45491401"/>
          <a:ext cx="5914153" cy="4114799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93</xdr:row>
      <xdr:rowOff>285750</xdr:rowOff>
    </xdr:from>
    <xdr:to>
      <xdr:col>16</xdr:col>
      <xdr:colOff>6306493</xdr:colOff>
      <xdr:row>99</xdr:row>
      <xdr:rowOff>205740</xdr:rowOff>
    </xdr:to>
    <xdr:pic>
      <xdr:nvPicPr>
        <xdr:cNvPr id="3306" name="Picture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8050" y="42672000"/>
          <a:ext cx="6112183" cy="44958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93</xdr:row>
      <xdr:rowOff>342900</xdr:rowOff>
    </xdr:from>
    <xdr:to>
      <xdr:col>21</xdr:col>
      <xdr:colOff>5996940</xdr:colOff>
      <xdr:row>99</xdr:row>
      <xdr:rowOff>246159</xdr:rowOff>
    </xdr:to>
    <xdr:pic>
      <xdr:nvPicPr>
        <xdr:cNvPr id="3308" name="Picture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0" y="42729150"/>
          <a:ext cx="5848350" cy="4471449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152400</xdr:colOff>
      <xdr:row>85</xdr:row>
      <xdr:rowOff>590550</xdr:rowOff>
    </xdr:from>
    <xdr:to>
      <xdr:col>16</xdr:col>
      <xdr:colOff>6153262</xdr:colOff>
      <xdr:row>91</xdr:row>
      <xdr:rowOff>15240</xdr:rowOff>
    </xdr:to>
    <xdr:pic>
      <xdr:nvPicPr>
        <xdr:cNvPr id="3310" name="Picture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9950" y="40386000"/>
          <a:ext cx="5997052" cy="40005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152401</xdr:colOff>
      <xdr:row>85</xdr:row>
      <xdr:rowOff>590551</xdr:rowOff>
    </xdr:from>
    <xdr:to>
      <xdr:col>21</xdr:col>
      <xdr:colOff>6036627</xdr:colOff>
      <xdr:row>91</xdr:row>
      <xdr:rowOff>167640</xdr:rowOff>
    </xdr:to>
    <xdr:pic>
      <xdr:nvPicPr>
        <xdr:cNvPr id="3312" name="Picture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1" y="40386001"/>
          <a:ext cx="5876606" cy="4152899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77</xdr:row>
      <xdr:rowOff>76200</xdr:rowOff>
    </xdr:from>
    <xdr:to>
      <xdr:col>16</xdr:col>
      <xdr:colOff>6305392</xdr:colOff>
      <xdr:row>82</xdr:row>
      <xdr:rowOff>190500</xdr:rowOff>
    </xdr:to>
    <xdr:pic>
      <xdr:nvPicPr>
        <xdr:cNvPr id="3314" name="Picture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41850" y="37719000"/>
          <a:ext cx="6204427" cy="3924300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77</xdr:row>
      <xdr:rowOff>228600</xdr:rowOff>
    </xdr:from>
    <xdr:to>
      <xdr:col>21</xdr:col>
      <xdr:colOff>6080625</xdr:colOff>
      <xdr:row>82</xdr:row>
      <xdr:rowOff>396240</xdr:rowOff>
    </xdr:to>
    <xdr:pic>
      <xdr:nvPicPr>
        <xdr:cNvPr id="3316" name="Picture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1050" y="37871400"/>
          <a:ext cx="6000615" cy="398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3</xdr:row>
      <xdr:rowOff>209550</xdr:rowOff>
    </xdr:from>
    <xdr:to>
      <xdr:col>16</xdr:col>
      <xdr:colOff>6309068</xdr:colOff>
      <xdr:row>7</xdr:row>
      <xdr:rowOff>670558</xdr:rowOff>
    </xdr:to>
    <xdr:pic>
      <xdr:nvPicPr>
        <xdr:cNvPr id="3318" name="Picture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2305050"/>
          <a:ext cx="6149048" cy="4038599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457200</xdr:colOff>
      <xdr:row>3</xdr:row>
      <xdr:rowOff>95250</xdr:rowOff>
    </xdr:from>
    <xdr:to>
      <xdr:col>21</xdr:col>
      <xdr:colOff>5844540</xdr:colOff>
      <xdr:row>7</xdr:row>
      <xdr:rowOff>784314</xdr:rowOff>
    </xdr:to>
    <xdr:pic>
      <xdr:nvPicPr>
        <xdr:cNvPr id="3320" name="Picture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2050" y="2190750"/>
          <a:ext cx="5391150" cy="4266655"/>
        </a:xfrm>
        <a:prstGeom prst="rect">
          <a:avLst/>
        </a:prstGeom>
      </xdr:spPr>
    </xdr:pic>
    <xdr:clientData/>
  </xdr:twoCellAnchor>
  <xdr:twoCellAnchor editAs="oneCell">
    <xdr:from>
      <xdr:col>33</xdr:col>
      <xdr:colOff>266700</xdr:colOff>
      <xdr:row>3</xdr:row>
      <xdr:rowOff>228601</xdr:rowOff>
    </xdr:from>
    <xdr:to>
      <xdr:col>33</xdr:col>
      <xdr:colOff>6041782</xdr:colOff>
      <xdr:row>7</xdr:row>
      <xdr:rowOff>723900</xdr:rowOff>
    </xdr:to>
    <xdr:pic>
      <xdr:nvPicPr>
        <xdr:cNvPr id="3322" name="Picture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0" y="2324101"/>
          <a:ext cx="5786512" cy="4076700"/>
        </a:xfrm>
        <a:prstGeom prst="rect">
          <a:avLst/>
        </a:prstGeom>
      </xdr:spPr>
    </xdr:pic>
    <xdr:clientData/>
  </xdr:twoCellAnchor>
  <xdr:twoCellAnchor editAs="oneCell">
    <xdr:from>
      <xdr:col>45</xdr:col>
      <xdr:colOff>514350</xdr:colOff>
      <xdr:row>3</xdr:row>
      <xdr:rowOff>114300</xdr:rowOff>
    </xdr:from>
    <xdr:to>
      <xdr:col>45</xdr:col>
      <xdr:colOff>6210300</xdr:colOff>
      <xdr:row>7</xdr:row>
      <xdr:rowOff>784418</xdr:rowOff>
    </xdr:to>
    <xdr:pic>
      <xdr:nvPicPr>
        <xdr:cNvPr id="3326" name="Picture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35100" y="2209800"/>
          <a:ext cx="5695950" cy="4247709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285750</xdr:colOff>
      <xdr:row>9</xdr:row>
      <xdr:rowOff>209550</xdr:rowOff>
    </xdr:from>
    <xdr:to>
      <xdr:col>16</xdr:col>
      <xdr:colOff>6492240</xdr:colOff>
      <xdr:row>13</xdr:row>
      <xdr:rowOff>783370</xdr:rowOff>
    </xdr:to>
    <xdr:pic>
      <xdr:nvPicPr>
        <xdr:cNvPr id="3392" name="Picture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13300" y="7105650"/>
          <a:ext cx="6210300" cy="4620041"/>
        </a:xfrm>
        <a:prstGeom prst="rect">
          <a:avLst/>
        </a:prstGeom>
      </xdr:spPr>
    </xdr:pic>
    <xdr:clientData/>
  </xdr:twoCellAnchor>
  <xdr:twoCellAnchor editAs="oneCell">
    <xdr:from>
      <xdr:col>21</xdr:col>
      <xdr:colOff>571500</xdr:colOff>
      <xdr:row>9</xdr:row>
      <xdr:rowOff>152399</xdr:rowOff>
    </xdr:from>
    <xdr:to>
      <xdr:col>21</xdr:col>
      <xdr:colOff>6362699</xdr:colOff>
      <xdr:row>13</xdr:row>
      <xdr:rowOff>891843</xdr:rowOff>
    </xdr:to>
    <xdr:pic>
      <xdr:nvPicPr>
        <xdr:cNvPr id="3394" name="Picture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1150" y="7048499"/>
          <a:ext cx="5791199" cy="4781855"/>
        </a:xfrm>
        <a:prstGeom prst="rect">
          <a:avLst/>
        </a:prstGeom>
      </xdr:spPr>
    </xdr:pic>
    <xdr:clientData/>
  </xdr:twoCellAnchor>
  <xdr:twoCellAnchor editAs="oneCell">
    <xdr:from>
      <xdr:col>33</xdr:col>
      <xdr:colOff>171450</xdr:colOff>
      <xdr:row>9</xdr:row>
      <xdr:rowOff>190500</xdr:rowOff>
    </xdr:from>
    <xdr:to>
      <xdr:col>33</xdr:col>
      <xdr:colOff>6593526</xdr:colOff>
      <xdr:row>13</xdr:row>
      <xdr:rowOff>784859</xdr:rowOff>
    </xdr:to>
    <xdr:pic>
      <xdr:nvPicPr>
        <xdr:cNvPr id="3396" name="Picture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93900" y="7086600"/>
          <a:ext cx="6422076" cy="4629150"/>
        </a:xfrm>
        <a:prstGeom prst="rect">
          <a:avLst/>
        </a:prstGeom>
      </xdr:spPr>
    </xdr:pic>
    <xdr:clientData/>
  </xdr:twoCellAnchor>
  <xdr:twoCellAnchor editAs="oneCell">
    <xdr:from>
      <xdr:col>45</xdr:col>
      <xdr:colOff>114300</xdr:colOff>
      <xdr:row>9</xdr:row>
      <xdr:rowOff>190500</xdr:rowOff>
    </xdr:from>
    <xdr:to>
      <xdr:col>45</xdr:col>
      <xdr:colOff>6591300</xdr:colOff>
      <xdr:row>13</xdr:row>
      <xdr:rowOff>723899</xdr:rowOff>
    </xdr:to>
    <xdr:pic>
      <xdr:nvPicPr>
        <xdr:cNvPr id="3398" name="Picture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35050" y="7086600"/>
          <a:ext cx="6477000" cy="45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15</xdr:row>
      <xdr:rowOff>571500</xdr:rowOff>
    </xdr:from>
    <xdr:to>
      <xdr:col>16</xdr:col>
      <xdr:colOff>6575913</xdr:colOff>
      <xdr:row>19</xdr:row>
      <xdr:rowOff>434340</xdr:rowOff>
    </xdr:to>
    <xdr:pic>
      <xdr:nvPicPr>
        <xdr:cNvPr id="3400" name="Picture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0" y="12839700"/>
          <a:ext cx="6453993" cy="443865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15</xdr:row>
      <xdr:rowOff>247651</xdr:rowOff>
    </xdr:from>
    <xdr:to>
      <xdr:col>21</xdr:col>
      <xdr:colOff>6454821</xdr:colOff>
      <xdr:row>19</xdr:row>
      <xdr:rowOff>548641</xdr:rowOff>
    </xdr:to>
    <xdr:pic>
      <xdr:nvPicPr>
        <xdr:cNvPr id="3402" name="Picture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0" y="12515851"/>
          <a:ext cx="6313851" cy="4876800"/>
        </a:xfrm>
        <a:prstGeom prst="rect">
          <a:avLst/>
        </a:prstGeom>
      </xdr:spPr>
    </xdr:pic>
    <xdr:clientData/>
  </xdr:twoCellAnchor>
  <xdr:twoCellAnchor editAs="oneCell">
    <xdr:from>
      <xdr:col>33</xdr:col>
      <xdr:colOff>114300</xdr:colOff>
      <xdr:row>15</xdr:row>
      <xdr:rowOff>381000</xdr:rowOff>
    </xdr:from>
    <xdr:to>
      <xdr:col>33</xdr:col>
      <xdr:colOff>6649204</xdr:colOff>
      <xdr:row>19</xdr:row>
      <xdr:rowOff>548640</xdr:rowOff>
    </xdr:to>
    <xdr:pic>
      <xdr:nvPicPr>
        <xdr:cNvPr id="3404" name="Picture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0" y="12649200"/>
          <a:ext cx="6538714" cy="4743450"/>
        </a:xfrm>
        <a:prstGeom prst="rect">
          <a:avLst/>
        </a:prstGeom>
      </xdr:spPr>
    </xdr:pic>
    <xdr:clientData/>
  </xdr:twoCellAnchor>
  <xdr:twoCellAnchor editAs="oneCell">
    <xdr:from>
      <xdr:col>45</xdr:col>
      <xdr:colOff>95250</xdr:colOff>
      <xdr:row>15</xdr:row>
      <xdr:rowOff>285750</xdr:rowOff>
    </xdr:from>
    <xdr:to>
      <xdr:col>45</xdr:col>
      <xdr:colOff>6612456</xdr:colOff>
      <xdr:row>19</xdr:row>
      <xdr:rowOff>266700</xdr:rowOff>
    </xdr:to>
    <xdr:pic>
      <xdr:nvPicPr>
        <xdr:cNvPr id="3406" name="Picture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0" y="12553950"/>
          <a:ext cx="6524826" cy="455295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21</xdr:row>
      <xdr:rowOff>419101</xdr:rowOff>
    </xdr:from>
    <xdr:to>
      <xdr:col>16</xdr:col>
      <xdr:colOff>6477285</xdr:colOff>
      <xdr:row>25</xdr:row>
      <xdr:rowOff>510541</xdr:rowOff>
    </xdr:to>
    <xdr:pic>
      <xdr:nvPicPr>
        <xdr:cNvPr id="3408" name="Picture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0" y="18726151"/>
          <a:ext cx="6305835" cy="4667250"/>
        </a:xfrm>
        <a:prstGeom prst="rect">
          <a:avLst/>
        </a:prstGeom>
      </xdr:spPr>
    </xdr:pic>
    <xdr:clientData/>
  </xdr:twoCellAnchor>
  <xdr:twoCellAnchor editAs="oneCell">
    <xdr:from>
      <xdr:col>21</xdr:col>
      <xdr:colOff>209550</xdr:colOff>
      <xdr:row>21</xdr:row>
      <xdr:rowOff>171450</xdr:rowOff>
    </xdr:from>
    <xdr:to>
      <xdr:col>21</xdr:col>
      <xdr:colOff>6537264</xdr:colOff>
      <xdr:row>25</xdr:row>
      <xdr:rowOff>876300</xdr:rowOff>
    </xdr:to>
    <xdr:pic>
      <xdr:nvPicPr>
        <xdr:cNvPr id="3410" name="Picture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0" y="18478500"/>
          <a:ext cx="6335334" cy="5276850"/>
        </a:xfrm>
        <a:prstGeom prst="rect">
          <a:avLst/>
        </a:prstGeom>
      </xdr:spPr>
    </xdr:pic>
    <xdr:clientData/>
  </xdr:twoCellAnchor>
  <xdr:twoCellAnchor editAs="oneCell">
    <xdr:from>
      <xdr:col>33</xdr:col>
      <xdr:colOff>152400</xdr:colOff>
      <xdr:row>21</xdr:row>
      <xdr:rowOff>552450</xdr:rowOff>
    </xdr:from>
    <xdr:to>
      <xdr:col>33</xdr:col>
      <xdr:colOff>6587523</xdr:colOff>
      <xdr:row>25</xdr:row>
      <xdr:rowOff>571500</xdr:rowOff>
    </xdr:to>
    <xdr:pic>
      <xdr:nvPicPr>
        <xdr:cNvPr id="3412" name="Picture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74850" y="18859500"/>
          <a:ext cx="6435123" cy="4591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152401</xdr:colOff>
      <xdr:row>27</xdr:row>
      <xdr:rowOff>342900</xdr:rowOff>
    </xdr:from>
    <xdr:to>
      <xdr:col>16</xdr:col>
      <xdr:colOff>6612080</xdr:colOff>
      <xdr:row>31</xdr:row>
      <xdr:rowOff>647699</xdr:rowOff>
    </xdr:to>
    <xdr:pic>
      <xdr:nvPicPr>
        <xdr:cNvPr id="3414" name="Picture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9951" y="24688800"/>
          <a:ext cx="6446344" cy="4876799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171449</xdr:colOff>
      <xdr:row>27</xdr:row>
      <xdr:rowOff>209550</xdr:rowOff>
    </xdr:from>
    <xdr:to>
      <xdr:col>21</xdr:col>
      <xdr:colOff>6573600</xdr:colOff>
      <xdr:row>31</xdr:row>
      <xdr:rowOff>861059</xdr:rowOff>
    </xdr:to>
    <xdr:pic>
      <xdr:nvPicPr>
        <xdr:cNvPr id="3416" name="Picture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1099" y="24555450"/>
          <a:ext cx="6398341" cy="5219699"/>
        </a:xfrm>
        <a:prstGeom prst="rect">
          <a:avLst/>
        </a:prstGeom>
      </xdr:spPr>
    </xdr:pic>
    <xdr:clientData/>
  </xdr:twoCellAnchor>
  <xdr:twoCellAnchor editAs="oneCell">
    <xdr:from>
      <xdr:col>33</xdr:col>
      <xdr:colOff>76200</xdr:colOff>
      <xdr:row>27</xdr:row>
      <xdr:rowOff>247651</xdr:rowOff>
    </xdr:from>
    <xdr:to>
      <xdr:col>33</xdr:col>
      <xdr:colOff>6572211</xdr:colOff>
      <xdr:row>31</xdr:row>
      <xdr:rowOff>739141</xdr:rowOff>
    </xdr:to>
    <xdr:pic>
      <xdr:nvPicPr>
        <xdr:cNvPr id="3422" name="Picture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98650" y="24593551"/>
          <a:ext cx="6509346" cy="50673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36</xdr:row>
      <xdr:rowOff>438151</xdr:rowOff>
    </xdr:from>
    <xdr:to>
      <xdr:col>16</xdr:col>
      <xdr:colOff>6441215</xdr:colOff>
      <xdr:row>40</xdr:row>
      <xdr:rowOff>396241</xdr:rowOff>
    </xdr:to>
    <xdr:pic>
      <xdr:nvPicPr>
        <xdr:cNvPr id="3424" name="Picture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0" y="33680401"/>
          <a:ext cx="6193565" cy="4533900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36</xdr:row>
      <xdr:rowOff>438150</xdr:rowOff>
    </xdr:from>
    <xdr:to>
      <xdr:col>21</xdr:col>
      <xdr:colOff>6574567</xdr:colOff>
      <xdr:row>40</xdr:row>
      <xdr:rowOff>662940</xdr:rowOff>
    </xdr:to>
    <xdr:pic>
      <xdr:nvPicPr>
        <xdr:cNvPr id="3426" name="Picture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2050" y="33680400"/>
          <a:ext cx="6418357" cy="4800600"/>
        </a:xfrm>
        <a:prstGeom prst="rect">
          <a:avLst/>
        </a:prstGeom>
      </xdr:spPr>
    </xdr:pic>
    <xdr:clientData/>
  </xdr:twoCellAnchor>
  <xdr:twoCellAnchor editAs="oneCell">
    <xdr:from>
      <xdr:col>33</xdr:col>
      <xdr:colOff>266700</xdr:colOff>
      <xdr:row>36</xdr:row>
      <xdr:rowOff>609600</xdr:rowOff>
    </xdr:from>
    <xdr:to>
      <xdr:col>33</xdr:col>
      <xdr:colOff>6454140</xdr:colOff>
      <xdr:row>40</xdr:row>
      <xdr:rowOff>441246</xdr:rowOff>
    </xdr:to>
    <xdr:pic>
      <xdr:nvPicPr>
        <xdr:cNvPr id="3428" name="Picture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9150" y="33851850"/>
          <a:ext cx="6191250" cy="4411266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45</xdr:row>
      <xdr:rowOff>457201</xdr:rowOff>
    </xdr:from>
    <xdr:to>
      <xdr:col>16</xdr:col>
      <xdr:colOff>6455569</xdr:colOff>
      <xdr:row>49</xdr:row>
      <xdr:rowOff>358141</xdr:rowOff>
    </xdr:to>
    <xdr:pic>
      <xdr:nvPicPr>
        <xdr:cNvPr id="3430" name="Picture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75200" y="42595801"/>
          <a:ext cx="6200299" cy="4476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114300</xdr:colOff>
      <xdr:row>45</xdr:row>
      <xdr:rowOff>190500</xdr:rowOff>
    </xdr:from>
    <xdr:to>
      <xdr:col>21</xdr:col>
      <xdr:colOff>6606970</xdr:colOff>
      <xdr:row>49</xdr:row>
      <xdr:rowOff>739140</xdr:rowOff>
    </xdr:to>
    <xdr:pic>
      <xdr:nvPicPr>
        <xdr:cNvPr id="3432" name="Picture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33950" y="42329100"/>
          <a:ext cx="6496480" cy="5124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133351</xdr:colOff>
      <xdr:row>55</xdr:row>
      <xdr:rowOff>438150</xdr:rowOff>
    </xdr:from>
    <xdr:to>
      <xdr:col>16</xdr:col>
      <xdr:colOff>6669393</xdr:colOff>
      <xdr:row>59</xdr:row>
      <xdr:rowOff>762000</xdr:rowOff>
    </xdr:to>
    <xdr:pic>
      <xdr:nvPicPr>
        <xdr:cNvPr id="3434" name="Picture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1" y="51796950"/>
          <a:ext cx="6536042" cy="4895850"/>
        </a:xfrm>
        <a:prstGeom prst="rect">
          <a:avLst/>
        </a:prstGeom>
      </xdr:spPr>
    </xdr:pic>
    <xdr:clientData/>
  </xdr:twoCellAnchor>
  <xdr:twoCellAnchor editAs="oneCell">
    <xdr:from>
      <xdr:col>21</xdr:col>
      <xdr:colOff>247651</xdr:colOff>
      <xdr:row>55</xdr:row>
      <xdr:rowOff>381001</xdr:rowOff>
    </xdr:from>
    <xdr:to>
      <xdr:col>21</xdr:col>
      <xdr:colOff>6606540</xdr:colOff>
      <xdr:row>59</xdr:row>
      <xdr:rowOff>821745</xdr:rowOff>
    </xdr:to>
    <xdr:pic>
      <xdr:nvPicPr>
        <xdr:cNvPr id="3436" name="Picture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67301" y="51739801"/>
          <a:ext cx="6362699" cy="5008934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61</xdr:row>
      <xdr:rowOff>171450</xdr:rowOff>
    </xdr:from>
    <xdr:to>
      <xdr:col>16</xdr:col>
      <xdr:colOff>6493833</xdr:colOff>
      <xdr:row>65</xdr:row>
      <xdr:rowOff>1013459</xdr:rowOff>
    </xdr:to>
    <xdr:pic>
      <xdr:nvPicPr>
        <xdr:cNvPr id="3438" name="Picture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32350" y="57569100"/>
          <a:ext cx="6177603" cy="5410199"/>
        </a:xfrm>
        <a:prstGeom prst="rect">
          <a:avLst/>
        </a:prstGeom>
      </xdr:spPr>
    </xdr:pic>
    <xdr:clientData/>
  </xdr:twoCellAnchor>
  <xdr:twoCellAnchor editAs="oneCell">
    <xdr:from>
      <xdr:col>21</xdr:col>
      <xdr:colOff>228600</xdr:colOff>
      <xdr:row>61</xdr:row>
      <xdr:rowOff>114300</xdr:rowOff>
    </xdr:from>
    <xdr:to>
      <xdr:col>21</xdr:col>
      <xdr:colOff>6301740</xdr:colOff>
      <xdr:row>65</xdr:row>
      <xdr:rowOff>1051024</xdr:rowOff>
    </xdr:to>
    <xdr:pic>
      <xdr:nvPicPr>
        <xdr:cNvPr id="3440" name="Picture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0" y="57511950"/>
          <a:ext cx="6076950" cy="5504914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67</xdr:row>
      <xdr:rowOff>152400</xdr:rowOff>
    </xdr:from>
    <xdr:to>
      <xdr:col>16</xdr:col>
      <xdr:colOff>6608878</xdr:colOff>
      <xdr:row>71</xdr:row>
      <xdr:rowOff>777240</xdr:rowOff>
    </xdr:to>
    <xdr:pic>
      <xdr:nvPicPr>
        <xdr:cNvPr id="3444" name="Picture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60900" y="63588900"/>
          <a:ext cx="6485053" cy="5200650"/>
        </a:xfrm>
        <a:prstGeom prst="rect">
          <a:avLst/>
        </a:prstGeom>
      </xdr:spPr>
    </xdr:pic>
    <xdr:clientData/>
  </xdr:twoCellAnchor>
  <xdr:twoCellAnchor editAs="oneCell">
    <xdr:from>
      <xdr:col>21</xdr:col>
      <xdr:colOff>342900</xdr:colOff>
      <xdr:row>67</xdr:row>
      <xdr:rowOff>152401</xdr:rowOff>
    </xdr:from>
    <xdr:to>
      <xdr:col>21</xdr:col>
      <xdr:colOff>6226963</xdr:colOff>
      <xdr:row>71</xdr:row>
      <xdr:rowOff>967741</xdr:rowOff>
    </xdr:to>
    <xdr:pic>
      <xdr:nvPicPr>
        <xdr:cNvPr id="3446" name="Picture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2550" y="63588901"/>
          <a:ext cx="5872633" cy="53911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10.emf"/><Relationship Id="rId12" Type="http://schemas.openxmlformats.org/officeDocument/2006/relationships/oleObject" Target="../embeddings/oleObject5.bin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12.emf"/><Relationship Id="rId5" Type="http://schemas.openxmlformats.org/officeDocument/2006/relationships/image" Target="../media/image9.emf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11.emf"/><Relationship Id="rId1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0CF8-B058-4079-8D5C-CBA11357891C}">
  <dimension ref="A1:AT280"/>
  <sheetViews>
    <sheetView showGridLines="0" tabSelected="1" topLeftCell="C35" zoomScale="50" zoomScaleNormal="50" workbookViewId="0">
      <selection activeCell="I39" sqref="I39"/>
    </sheetView>
  </sheetViews>
  <sheetFormatPr defaultRowHeight="14.4" x14ac:dyDescent="0.3"/>
  <cols>
    <col min="1" max="1" width="19.5546875" style="7" customWidth="1"/>
    <col min="2" max="2" width="14.5546875" style="7" customWidth="1"/>
    <col min="3" max="3" width="34" style="7" customWidth="1"/>
    <col min="4" max="6" width="9.6640625" style="7" customWidth="1"/>
    <col min="7" max="7" width="17.33203125" style="7" customWidth="1"/>
    <col min="8" max="8" width="15.6640625" style="7" customWidth="1"/>
    <col min="9" max="9" width="6.33203125" style="7" customWidth="1"/>
    <col min="10" max="12" width="18.6640625" style="7" customWidth="1"/>
    <col min="13" max="13" width="3.5546875" style="7" customWidth="1"/>
    <col min="14" max="15" width="18.6640625" style="7" customWidth="1"/>
    <col min="16" max="16" width="37.6640625" style="7" customWidth="1"/>
    <col min="17" max="17" width="100.6640625" style="7" customWidth="1"/>
    <col min="18" max="18" width="5.6640625" style="7" customWidth="1"/>
    <col min="19" max="19" width="17.5546875" style="7" customWidth="1"/>
    <col min="20" max="20" width="14.88671875" style="7" customWidth="1"/>
    <col min="21" max="21" width="15.6640625" style="7" customWidth="1"/>
    <col min="22" max="22" width="100.6640625" style="7" customWidth="1"/>
    <col min="23" max="23" width="5.6640625" style="7" customWidth="1"/>
    <col min="24" max="24" width="16.6640625" style="7" customWidth="1"/>
    <col min="25" max="26" width="25.6640625" style="7" customWidth="1"/>
    <col min="27" max="27" width="15.6640625" style="7" customWidth="1"/>
    <col min="28" max="28" width="14.88671875" style="7" customWidth="1"/>
    <col min="29" max="30" width="15.6640625" style="7" customWidth="1"/>
    <col min="31" max="31" width="1.6640625" style="7" customWidth="1"/>
    <col min="32" max="32" width="15.6640625" style="7" customWidth="1"/>
    <col min="33" max="33" width="18.88671875" style="7" customWidth="1"/>
    <col min="34" max="34" width="100.6640625" style="7" customWidth="1"/>
    <col min="35" max="35" width="24.33203125" style="7" customWidth="1"/>
    <col min="36" max="36" width="36.44140625" style="7" customWidth="1"/>
    <col min="37" max="38" width="28.33203125" style="7" customWidth="1"/>
    <col min="39" max="39" width="15.6640625" style="7" customWidth="1"/>
    <col min="40" max="40" width="6" style="7" customWidth="1"/>
    <col min="41" max="42" width="15.6640625" style="7" customWidth="1"/>
    <col min="43" max="43" width="1.6640625" style="7" customWidth="1"/>
    <col min="44" max="45" width="15.6640625" style="7" customWidth="1"/>
    <col min="46" max="46" width="100.6640625" style="7" customWidth="1"/>
    <col min="47" max="16384" width="8.88671875" style="7"/>
  </cols>
  <sheetData>
    <row r="1" spans="1:46" ht="60" customHeight="1" x14ac:dyDescent="0.7">
      <c r="A1" s="2" t="s">
        <v>78</v>
      </c>
      <c r="B1" s="3" t="s">
        <v>94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5"/>
      <c r="X1" s="5"/>
      <c r="Y1" s="3" t="s">
        <v>95</v>
      </c>
      <c r="Z1" s="3"/>
      <c r="AA1" s="3"/>
      <c r="AB1" s="3"/>
      <c r="AC1" s="3"/>
      <c r="AD1" s="3"/>
      <c r="AE1" s="3"/>
      <c r="AF1" s="3"/>
      <c r="AG1" s="3"/>
      <c r="AH1" s="6"/>
      <c r="AI1" s="6"/>
      <c r="AJ1" s="6"/>
      <c r="AK1" s="3" t="s">
        <v>95</v>
      </c>
      <c r="AL1" s="3"/>
      <c r="AM1" s="3"/>
      <c r="AN1" s="3"/>
      <c r="AO1" s="3"/>
      <c r="AP1" s="3"/>
      <c r="AQ1" s="3"/>
      <c r="AR1" s="3"/>
      <c r="AS1" s="3"/>
    </row>
    <row r="2" spans="1:46" ht="67.2" x14ac:dyDescent="0.3">
      <c r="B2" s="8" t="s">
        <v>79</v>
      </c>
      <c r="C2" s="9" t="s">
        <v>80</v>
      </c>
      <c r="D2" s="10" t="s">
        <v>81</v>
      </c>
      <c r="E2" s="9" t="s">
        <v>82</v>
      </c>
      <c r="F2" s="9" t="s">
        <v>96</v>
      </c>
      <c r="G2" s="9" t="s">
        <v>83</v>
      </c>
      <c r="H2" s="11" t="s">
        <v>84</v>
      </c>
      <c r="I2" s="12"/>
      <c r="J2" s="13" t="s">
        <v>99</v>
      </c>
      <c r="K2" s="13" t="s">
        <v>85</v>
      </c>
      <c r="L2" s="13" t="s">
        <v>100</v>
      </c>
      <c r="M2" s="14"/>
      <c r="N2" s="15" t="s">
        <v>101</v>
      </c>
      <c r="O2" s="15" t="s">
        <v>86</v>
      </c>
      <c r="P2" s="15" t="s">
        <v>87</v>
      </c>
      <c r="Q2" s="14"/>
      <c r="R2" s="14"/>
      <c r="S2" s="16" t="s">
        <v>102</v>
      </c>
      <c r="T2" s="16" t="s">
        <v>103</v>
      </c>
      <c r="U2" s="16" t="s">
        <v>104</v>
      </c>
      <c r="V2" s="14"/>
      <c r="W2" s="17"/>
      <c r="X2" s="17"/>
      <c r="Y2" s="18" t="s">
        <v>97</v>
      </c>
      <c r="Z2" s="19" t="s">
        <v>88</v>
      </c>
      <c r="AA2" s="18" t="s">
        <v>89</v>
      </c>
      <c r="AB2" s="12"/>
      <c r="AC2" s="20" t="s">
        <v>90</v>
      </c>
      <c r="AD2" s="20" t="s">
        <v>91</v>
      </c>
      <c r="AE2" s="17"/>
      <c r="AF2" s="20" t="s">
        <v>90</v>
      </c>
      <c r="AG2" s="20" t="s">
        <v>87</v>
      </c>
      <c r="AH2" s="21"/>
      <c r="AI2" s="21"/>
      <c r="AJ2" s="21"/>
      <c r="AK2" s="19" t="s">
        <v>92</v>
      </c>
      <c r="AL2" s="19" t="s">
        <v>88</v>
      </c>
      <c r="AM2" s="19" t="s">
        <v>93</v>
      </c>
      <c r="AN2" s="12"/>
      <c r="AO2" s="20" t="s">
        <v>90</v>
      </c>
      <c r="AP2" s="20" t="s">
        <v>91</v>
      </c>
      <c r="AQ2" s="17"/>
      <c r="AR2" s="20" t="s">
        <v>90</v>
      </c>
      <c r="AS2" s="20" t="s">
        <v>87</v>
      </c>
    </row>
    <row r="3" spans="1:46" ht="25.2" customHeight="1" x14ac:dyDescent="0.4">
      <c r="B3" s="22"/>
      <c r="C3" s="23"/>
      <c r="D3" s="22"/>
      <c r="E3" s="24"/>
      <c r="F3" s="24"/>
      <c r="G3" s="24"/>
      <c r="H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2"/>
      <c r="X3" s="22"/>
      <c r="Y3" s="27"/>
      <c r="Z3" s="27"/>
      <c r="AA3" s="27"/>
      <c r="AB3" s="27"/>
      <c r="AC3" s="27"/>
      <c r="AD3" s="22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46" ht="69.900000000000006" customHeight="1" x14ac:dyDescent="0.3">
      <c r="A4" s="28">
        <v>1</v>
      </c>
      <c r="B4" s="29" t="s">
        <v>0</v>
      </c>
      <c r="C4" s="29"/>
      <c r="D4" s="29">
        <v>2</v>
      </c>
      <c r="E4" s="29">
        <v>140</v>
      </c>
      <c r="F4" s="1">
        <v>192</v>
      </c>
      <c r="G4" s="1" t="s">
        <v>6</v>
      </c>
      <c r="H4" s="30">
        <v>210</v>
      </c>
      <c r="I4" s="27"/>
      <c r="J4" s="31">
        <v>20</v>
      </c>
      <c r="K4" s="31">
        <v>1400</v>
      </c>
      <c r="L4" s="32">
        <f>ROUNDDOWN((K4-145)/F4, 0)</f>
        <v>6</v>
      </c>
      <c r="M4" s="33"/>
      <c r="N4" s="34">
        <v>20</v>
      </c>
      <c r="O4" s="34">
        <v>2700</v>
      </c>
      <c r="P4" s="35">
        <f>ROUNDDOWN((O4-145)/(F4*1), 0)</f>
        <v>13</v>
      </c>
      <c r="Q4" s="29"/>
      <c r="R4" s="22"/>
      <c r="S4" s="36">
        <v>10</v>
      </c>
      <c r="T4" s="36">
        <v>2000</v>
      </c>
      <c r="U4" s="37">
        <f>ROUNDDOWN((T4-145)/(F4*1), 0)</f>
        <v>9</v>
      </c>
      <c r="V4" s="29"/>
      <c r="W4" s="38"/>
      <c r="X4" s="39" t="s">
        <v>67</v>
      </c>
      <c r="Y4" s="40"/>
      <c r="Z4" s="40" t="s">
        <v>1</v>
      </c>
      <c r="AA4" s="41">
        <v>38</v>
      </c>
      <c r="AB4" s="27"/>
      <c r="AC4" s="42">
        <v>4</v>
      </c>
      <c r="AD4" s="42">
        <v>7</v>
      </c>
      <c r="AE4" s="38"/>
      <c r="AF4" s="42">
        <v>4</v>
      </c>
      <c r="AG4" s="42">
        <v>13</v>
      </c>
      <c r="AH4" s="43"/>
      <c r="AI4" s="44"/>
      <c r="AJ4" s="39" t="s">
        <v>69</v>
      </c>
      <c r="AK4" s="40"/>
      <c r="AL4" s="40" t="s">
        <v>2</v>
      </c>
      <c r="AM4" s="40">
        <v>28</v>
      </c>
      <c r="AN4" s="27"/>
      <c r="AO4" s="42">
        <v>2</v>
      </c>
      <c r="AP4" s="42">
        <v>9</v>
      </c>
      <c r="AQ4" s="38"/>
      <c r="AR4" s="42">
        <v>2</v>
      </c>
      <c r="AS4" s="42">
        <v>13</v>
      </c>
      <c r="AT4" s="40"/>
    </row>
    <row r="5" spans="1:46" ht="69.900000000000006" customHeight="1" x14ac:dyDescent="0.3">
      <c r="A5" s="28"/>
      <c r="B5" s="29"/>
      <c r="C5" s="29"/>
      <c r="D5" s="29"/>
      <c r="E5" s="29"/>
      <c r="F5" s="1">
        <v>205</v>
      </c>
      <c r="G5" s="1" t="s">
        <v>7</v>
      </c>
      <c r="H5" s="45"/>
      <c r="I5" s="27"/>
      <c r="J5" s="31">
        <v>20</v>
      </c>
      <c r="K5" s="31">
        <v>1400</v>
      </c>
      <c r="L5" s="32">
        <f>ROUNDDOWN((K5-145)/F5, 0)</f>
        <v>6</v>
      </c>
      <c r="M5" s="33"/>
      <c r="N5" s="34">
        <v>20</v>
      </c>
      <c r="O5" s="34">
        <v>2700</v>
      </c>
      <c r="P5" s="35">
        <f>ROUNDDOWN((O5-145)/(F5*1), 0)</f>
        <v>12</v>
      </c>
      <c r="Q5" s="29"/>
      <c r="R5" s="22"/>
      <c r="S5" s="36">
        <v>10</v>
      </c>
      <c r="T5" s="36">
        <v>2000</v>
      </c>
      <c r="U5" s="37">
        <f>ROUNDDOWN((T5-145)/(F5*1), 0)</f>
        <v>9</v>
      </c>
      <c r="V5" s="29"/>
      <c r="W5" s="38"/>
      <c r="X5" s="46"/>
      <c r="Y5" s="40"/>
      <c r="Z5" s="40"/>
      <c r="AA5" s="44"/>
      <c r="AB5" s="27"/>
      <c r="AC5" s="42">
        <v>4</v>
      </c>
      <c r="AD5" s="42">
        <v>6</v>
      </c>
      <c r="AE5" s="38"/>
      <c r="AF5" s="42">
        <v>4</v>
      </c>
      <c r="AG5" s="42">
        <v>12</v>
      </c>
      <c r="AH5" s="43"/>
      <c r="AI5" s="44"/>
      <c r="AJ5" s="46"/>
      <c r="AK5" s="40"/>
      <c r="AL5" s="40"/>
      <c r="AM5" s="40"/>
      <c r="AN5" s="27"/>
      <c r="AO5" s="42">
        <v>2</v>
      </c>
      <c r="AP5" s="42">
        <v>9</v>
      </c>
      <c r="AQ5" s="38"/>
      <c r="AR5" s="42">
        <v>2</v>
      </c>
      <c r="AS5" s="42">
        <v>13</v>
      </c>
      <c r="AT5" s="40"/>
    </row>
    <row r="6" spans="1:46" ht="69.900000000000006" customHeight="1" x14ac:dyDescent="0.3">
      <c r="A6" s="28"/>
      <c r="B6" s="29"/>
      <c r="C6" s="29"/>
      <c r="D6" s="29"/>
      <c r="E6" s="29"/>
      <c r="F6" s="1">
        <v>224</v>
      </c>
      <c r="G6" s="1" t="s">
        <v>105</v>
      </c>
      <c r="H6" s="45"/>
      <c r="I6" s="27"/>
      <c r="J6" s="31">
        <v>20</v>
      </c>
      <c r="K6" s="31">
        <v>1400</v>
      </c>
      <c r="L6" s="32">
        <f>ROUNDDOWN((K6-145)/F6, 0)</f>
        <v>5</v>
      </c>
      <c r="M6" s="33"/>
      <c r="N6" s="34">
        <v>20</v>
      </c>
      <c r="O6" s="34">
        <v>2700</v>
      </c>
      <c r="P6" s="35">
        <f>ROUNDDOWN((O6-145)/(F6*1), 0)</f>
        <v>11</v>
      </c>
      <c r="Q6" s="29"/>
      <c r="R6" s="22"/>
      <c r="S6" s="36">
        <v>10</v>
      </c>
      <c r="T6" s="36">
        <v>2000</v>
      </c>
      <c r="U6" s="37">
        <f>ROUNDDOWN((T6-145)/(F6*1), 0)</f>
        <v>8</v>
      </c>
      <c r="V6" s="29"/>
      <c r="W6" s="38"/>
      <c r="X6" s="46"/>
      <c r="Y6" s="40"/>
      <c r="Z6" s="40"/>
      <c r="AA6" s="44"/>
      <c r="AB6" s="27"/>
      <c r="AC6" s="42">
        <v>4</v>
      </c>
      <c r="AD6" s="42">
        <v>6</v>
      </c>
      <c r="AE6" s="38"/>
      <c r="AF6" s="42">
        <v>4</v>
      </c>
      <c r="AG6" s="42">
        <v>11</v>
      </c>
      <c r="AH6" s="43"/>
      <c r="AI6" s="44"/>
      <c r="AJ6" s="46"/>
      <c r="AK6" s="40"/>
      <c r="AL6" s="40"/>
      <c r="AM6" s="40"/>
      <c r="AN6" s="27"/>
      <c r="AO6" s="42">
        <v>2</v>
      </c>
      <c r="AP6" s="42">
        <v>8</v>
      </c>
      <c r="AQ6" s="38"/>
      <c r="AR6" s="42">
        <v>2</v>
      </c>
      <c r="AS6" s="42">
        <v>12</v>
      </c>
      <c r="AT6" s="40"/>
    </row>
    <row r="7" spans="1:46" ht="69.900000000000006" customHeight="1" x14ac:dyDescent="0.3">
      <c r="A7" s="28"/>
      <c r="B7" s="29"/>
      <c r="C7" s="29"/>
      <c r="D7" s="29"/>
      <c r="E7" s="29"/>
      <c r="F7" s="1">
        <v>245</v>
      </c>
      <c r="G7" s="1" t="s">
        <v>9</v>
      </c>
      <c r="H7" s="45"/>
      <c r="I7" s="27"/>
      <c r="J7" s="31">
        <v>20</v>
      </c>
      <c r="K7" s="31">
        <v>1400</v>
      </c>
      <c r="L7" s="32">
        <f>ROUNDDOWN((K7-145)/F7, 0)</f>
        <v>5</v>
      </c>
      <c r="M7" s="33"/>
      <c r="N7" s="34">
        <v>20</v>
      </c>
      <c r="O7" s="34">
        <v>2700</v>
      </c>
      <c r="P7" s="35">
        <f>ROUNDDOWN((O7-145)/(F7*1), 0)</f>
        <v>10</v>
      </c>
      <c r="Q7" s="29"/>
      <c r="R7" s="22"/>
      <c r="S7" s="36">
        <v>10</v>
      </c>
      <c r="T7" s="36">
        <v>2000</v>
      </c>
      <c r="U7" s="37">
        <f>ROUNDDOWN((T7-145)/(F7*1), 0)</f>
        <v>7</v>
      </c>
      <c r="V7" s="29"/>
      <c r="W7" s="38"/>
      <c r="X7" s="46"/>
      <c r="Y7" s="40"/>
      <c r="Z7" s="40"/>
      <c r="AA7" s="44"/>
      <c r="AB7" s="27"/>
      <c r="AC7" s="42">
        <v>4</v>
      </c>
      <c r="AD7" s="42">
        <v>5</v>
      </c>
      <c r="AE7" s="38"/>
      <c r="AF7" s="42">
        <v>4</v>
      </c>
      <c r="AG7" s="42">
        <v>10</v>
      </c>
      <c r="AH7" s="43"/>
      <c r="AI7" s="44"/>
      <c r="AJ7" s="46"/>
      <c r="AK7" s="40"/>
      <c r="AL7" s="40"/>
      <c r="AM7" s="40"/>
      <c r="AN7" s="27"/>
      <c r="AO7" s="42">
        <v>2</v>
      </c>
      <c r="AP7" s="42">
        <v>7</v>
      </c>
      <c r="AQ7" s="38"/>
      <c r="AR7" s="42">
        <v>2</v>
      </c>
      <c r="AS7" s="42">
        <v>11</v>
      </c>
      <c r="AT7" s="40"/>
    </row>
    <row r="8" spans="1:46" ht="69.900000000000006" customHeight="1" x14ac:dyDescent="0.3">
      <c r="A8" s="28"/>
      <c r="B8" s="29"/>
      <c r="C8" s="29"/>
      <c r="D8" s="29"/>
      <c r="E8" s="29"/>
      <c r="F8" s="1">
        <v>268</v>
      </c>
      <c r="G8" s="1" t="s">
        <v>10</v>
      </c>
      <c r="H8" s="47"/>
      <c r="I8" s="27"/>
      <c r="J8" s="31">
        <v>20</v>
      </c>
      <c r="K8" s="31">
        <v>1400</v>
      </c>
      <c r="L8" s="32">
        <f>ROUNDDOWN((K8-145)/F8, 0)</f>
        <v>4</v>
      </c>
      <c r="M8" s="33"/>
      <c r="N8" s="34">
        <v>20</v>
      </c>
      <c r="O8" s="34">
        <v>2700</v>
      </c>
      <c r="P8" s="35">
        <f>ROUNDDOWN((O8-145)/(F8*1), 0)</f>
        <v>9</v>
      </c>
      <c r="Q8" s="29"/>
      <c r="R8" s="22"/>
      <c r="S8" s="36">
        <v>10</v>
      </c>
      <c r="T8" s="36">
        <v>2000</v>
      </c>
      <c r="U8" s="37">
        <f>ROUNDDOWN((T8-145)/(F8*1), 0)</f>
        <v>6</v>
      </c>
      <c r="V8" s="29"/>
      <c r="W8" s="38"/>
      <c r="X8" s="48"/>
      <c r="Y8" s="40"/>
      <c r="Z8" s="40"/>
      <c r="AA8" s="49"/>
      <c r="AB8" s="27"/>
      <c r="AC8" s="42">
        <v>4</v>
      </c>
      <c r="AD8" s="42">
        <v>5</v>
      </c>
      <c r="AE8" s="38"/>
      <c r="AF8" s="42">
        <v>4</v>
      </c>
      <c r="AG8" s="42">
        <v>9</v>
      </c>
      <c r="AH8" s="43"/>
      <c r="AI8" s="44"/>
      <c r="AJ8" s="48"/>
      <c r="AK8" s="40"/>
      <c r="AL8" s="40"/>
      <c r="AM8" s="40"/>
      <c r="AN8" s="27"/>
      <c r="AO8" s="42">
        <v>2</v>
      </c>
      <c r="AP8" s="42">
        <v>6</v>
      </c>
      <c r="AQ8" s="38"/>
      <c r="AR8" s="42">
        <v>2</v>
      </c>
      <c r="AS8" s="42">
        <v>10</v>
      </c>
      <c r="AT8" s="40"/>
    </row>
    <row r="9" spans="1:46" ht="24.75" customHeight="1" x14ac:dyDescent="0.4">
      <c r="A9" s="28"/>
      <c r="B9" s="22"/>
      <c r="C9" s="23"/>
      <c r="D9" s="22"/>
      <c r="E9" s="24"/>
      <c r="F9" s="24"/>
      <c r="G9" s="24"/>
      <c r="H9" s="2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2"/>
      <c r="X9" s="22"/>
      <c r="Y9" s="27"/>
      <c r="Z9" s="27"/>
      <c r="AA9" s="27"/>
      <c r="AB9" s="27"/>
      <c r="AC9" s="27"/>
      <c r="AD9" s="22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46" ht="80.099999999999994" customHeight="1" x14ac:dyDescent="0.3">
      <c r="A10" s="28"/>
      <c r="B10" s="29" t="s">
        <v>0</v>
      </c>
      <c r="C10" s="29"/>
      <c r="D10" s="29">
        <v>2</v>
      </c>
      <c r="E10" s="29">
        <v>130</v>
      </c>
      <c r="F10" s="1">
        <v>192</v>
      </c>
      <c r="G10" s="1" t="s">
        <v>6</v>
      </c>
      <c r="H10" s="30">
        <v>230</v>
      </c>
      <c r="I10" s="27"/>
      <c r="J10" s="31">
        <v>27</v>
      </c>
      <c r="K10" s="31">
        <v>1400</v>
      </c>
      <c r="L10" s="32">
        <f>ROUNDDOWN((K10-145)/F10, 0)</f>
        <v>6</v>
      </c>
      <c r="M10" s="33"/>
      <c r="N10" s="34">
        <v>27</v>
      </c>
      <c r="O10" s="34">
        <v>2700</v>
      </c>
      <c r="P10" s="35">
        <f>ROUNDDOWN((O10-145)/(F10*1), 0)</f>
        <v>13</v>
      </c>
      <c r="Q10" s="29"/>
      <c r="R10" s="22"/>
      <c r="S10" s="36">
        <v>12</v>
      </c>
      <c r="T10" s="36">
        <v>2000</v>
      </c>
      <c r="U10" s="37">
        <f>ROUNDDOWN((T10-145)/(F10*1), 0)</f>
        <v>9</v>
      </c>
      <c r="V10" s="29"/>
      <c r="W10" s="38"/>
      <c r="X10" s="39" t="s">
        <v>67</v>
      </c>
      <c r="Y10" s="40"/>
      <c r="Z10" s="40" t="s">
        <v>1</v>
      </c>
      <c r="AA10" s="41">
        <v>38</v>
      </c>
      <c r="AB10" s="27"/>
      <c r="AC10" s="42">
        <v>4</v>
      </c>
      <c r="AD10" s="42">
        <v>7</v>
      </c>
      <c r="AE10" s="38"/>
      <c r="AF10" s="42">
        <v>4</v>
      </c>
      <c r="AG10" s="42">
        <v>13</v>
      </c>
      <c r="AH10" s="40"/>
      <c r="AI10" s="27"/>
      <c r="AJ10" s="39" t="s">
        <v>69</v>
      </c>
      <c r="AK10" s="40"/>
      <c r="AL10" s="40" t="s">
        <v>2</v>
      </c>
      <c r="AM10" s="40">
        <v>28</v>
      </c>
      <c r="AN10" s="27"/>
      <c r="AO10" s="42">
        <v>2</v>
      </c>
      <c r="AP10" s="42">
        <v>9</v>
      </c>
      <c r="AQ10" s="38"/>
      <c r="AR10" s="42">
        <v>2</v>
      </c>
      <c r="AS10" s="42">
        <v>13</v>
      </c>
      <c r="AT10" s="50"/>
    </row>
    <row r="11" spans="1:46" ht="80.099999999999994" customHeight="1" x14ac:dyDescent="0.3">
      <c r="A11" s="28"/>
      <c r="B11" s="29"/>
      <c r="C11" s="29"/>
      <c r="D11" s="29"/>
      <c r="E11" s="29"/>
      <c r="F11" s="1">
        <v>205</v>
      </c>
      <c r="G11" s="1" t="s">
        <v>7</v>
      </c>
      <c r="H11" s="45"/>
      <c r="I11" s="27"/>
      <c r="J11" s="31">
        <v>27</v>
      </c>
      <c r="K11" s="31">
        <v>1400</v>
      </c>
      <c r="L11" s="32">
        <f>ROUNDDOWN((K11-145)/F11, 0)</f>
        <v>6</v>
      </c>
      <c r="M11" s="33"/>
      <c r="N11" s="34">
        <v>27</v>
      </c>
      <c r="O11" s="34">
        <v>2700</v>
      </c>
      <c r="P11" s="35">
        <f>ROUNDDOWN((O11-145)/(F11*1), 0)</f>
        <v>12</v>
      </c>
      <c r="Q11" s="29"/>
      <c r="R11" s="22"/>
      <c r="S11" s="36">
        <v>12</v>
      </c>
      <c r="T11" s="36">
        <v>2000</v>
      </c>
      <c r="U11" s="37">
        <f>ROUNDDOWN((T11-145)/(F11*1), 0)</f>
        <v>9</v>
      </c>
      <c r="V11" s="29"/>
      <c r="W11" s="38"/>
      <c r="X11" s="46"/>
      <c r="Y11" s="40"/>
      <c r="Z11" s="40"/>
      <c r="AA11" s="44"/>
      <c r="AB11" s="27"/>
      <c r="AC11" s="42">
        <v>4</v>
      </c>
      <c r="AD11" s="42">
        <v>6</v>
      </c>
      <c r="AE11" s="38"/>
      <c r="AF11" s="42">
        <v>4</v>
      </c>
      <c r="AG11" s="42">
        <v>12</v>
      </c>
      <c r="AH11" s="40"/>
      <c r="AI11" s="27"/>
      <c r="AJ11" s="46"/>
      <c r="AK11" s="40"/>
      <c r="AL11" s="40"/>
      <c r="AM11" s="40"/>
      <c r="AN11" s="27"/>
      <c r="AO11" s="42">
        <v>2</v>
      </c>
      <c r="AP11" s="42">
        <v>9</v>
      </c>
      <c r="AQ11" s="38"/>
      <c r="AR11" s="42">
        <v>2</v>
      </c>
      <c r="AS11" s="42">
        <v>13</v>
      </c>
      <c r="AT11" s="50"/>
    </row>
    <row r="12" spans="1:46" ht="80.099999999999994" customHeight="1" x14ac:dyDescent="0.3">
      <c r="A12" s="28"/>
      <c r="B12" s="29"/>
      <c r="C12" s="29"/>
      <c r="D12" s="29"/>
      <c r="E12" s="29"/>
      <c r="F12" s="1">
        <v>224</v>
      </c>
      <c r="G12" s="1" t="s">
        <v>105</v>
      </c>
      <c r="H12" s="45"/>
      <c r="I12" s="27"/>
      <c r="J12" s="31">
        <v>27</v>
      </c>
      <c r="K12" s="31">
        <v>1400</v>
      </c>
      <c r="L12" s="32">
        <f>ROUNDDOWN((K12-145)/F12, 0)</f>
        <v>5</v>
      </c>
      <c r="M12" s="33"/>
      <c r="N12" s="34">
        <v>27</v>
      </c>
      <c r="O12" s="34">
        <v>2700</v>
      </c>
      <c r="P12" s="35">
        <f>ROUNDDOWN((O12-145)/(F12*1), 0)</f>
        <v>11</v>
      </c>
      <c r="Q12" s="29"/>
      <c r="R12" s="22"/>
      <c r="S12" s="36">
        <v>15</v>
      </c>
      <c r="T12" s="36">
        <v>2000</v>
      </c>
      <c r="U12" s="37">
        <f>ROUNDDOWN((T12-145)/(F12*1), 0)</f>
        <v>8</v>
      </c>
      <c r="V12" s="29"/>
      <c r="W12" s="38"/>
      <c r="X12" s="46"/>
      <c r="Y12" s="40"/>
      <c r="Z12" s="40"/>
      <c r="AA12" s="44"/>
      <c r="AB12" s="27"/>
      <c r="AC12" s="42">
        <v>4</v>
      </c>
      <c r="AD12" s="42">
        <v>6</v>
      </c>
      <c r="AE12" s="38"/>
      <c r="AF12" s="42">
        <v>4</v>
      </c>
      <c r="AG12" s="42">
        <v>11</v>
      </c>
      <c r="AH12" s="40"/>
      <c r="AI12" s="27"/>
      <c r="AJ12" s="46"/>
      <c r="AK12" s="40"/>
      <c r="AL12" s="40"/>
      <c r="AM12" s="40"/>
      <c r="AN12" s="27"/>
      <c r="AO12" s="42">
        <v>2</v>
      </c>
      <c r="AP12" s="42">
        <v>8</v>
      </c>
      <c r="AQ12" s="38"/>
      <c r="AR12" s="42">
        <v>2</v>
      </c>
      <c r="AS12" s="42">
        <v>11</v>
      </c>
      <c r="AT12" s="50"/>
    </row>
    <row r="13" spans="1:46" ht="80.099999999999994" customHeight="1" x14ac:dyDescent="0.3">
      <c r="A13" s="28"/>
      <c r="B13" s="29"/>
      <c r="C13" s="29"/>
      <c r="D13" s="29"/>
      <c r="E13" s="29"/>
      <c r="F13" s="1">
        <v>245</v>
      </c>
      <c r="G13" s="1" t="s">
        <v>9</v>
      </c>
      <c r="H13" s="45"/>
      <c r="I13" s="27"/>
      <c r="J13" s="31">
        <v>27</v>
      </c>
      <c r="K13" s="31">
        <v>1400</v>
      </c>
      <c r="L13" s="32">
        <f>ROUNDDOWN((K13-145)/F13, 0)</f>
        <v>5</v>
      </c>
      <c r="M13" s="33"/>
      <c r="N13" s="34">
        <v>27</v>
      </c>
      <c r="O13" s="34">
        <v>2700</v>
      </c>
      <c r="P13" s="35">
        <f>ROUNDDOWN((O13-145)/(F13*1), 0)</f>
        <v>10</v>
      </c>
      <c r="Q13" s="29"/>
      <c r="R13" s="22"/>
      <c r="S13" s="36">
        <v>12</v>
      </c>
      <c r="T13" s="36">
        <v>2000</v>
      </c>
      <c r="U13" s="37">
        <f>ROUNDDOWN((T13-145)/(F13*1), 0)</f>
        <v>7</v>
      </c>
      <c r="V13" s="29"/>
      <c r="W13" s="38"/>
      <c r="X13" s="46"/>
      <c r="Y13" s="40"/>
      <c r="Z13" s="40"/>
      <c r="AA13" s="44"/>
      <c r="AB13" s="27"/>
      <c r="AC13" s="42">
        <v>4</v>
      </c>
      <c r="AD13" s="42">
        <v>5</v>
      </c>
      <c r="AE13" s="38"/>
      <c r="AF13" s="42">
        <v>4</v>
      </c>
      <c r="AG13" s="42">
        <v>10</v>
      </c>
      <c r="AH13" s="40"/>
      <c r="AI13" s="27"/>
      <c r="AJ13" s="46"/>
      <c r="AK13" s="40"/>
      <c r="AL13" s="40"/>
      <c r="AM13" s="40"/>
      <c r="AN13" s="27"/>
      <c r="AO13" s="42">
        <v>2</v>
      </c>
      <c r="AP13" s="42">
        <v>7</v>
      </c>
      <c r="AQ13" s="38"/>
      <c r="AR13" s="42">
        <v>2</v>
      </c>
      <c r="AS13" s="42">
        <v>10</v>
      </c>
      <c r="AT13" s="50"/>
    </row>
    <row r="14" spans="1:46" ht="80.099999999999994" customHeight="1" x14ac:dyDescent="0.3">
      <c r="A14" s="28"/>
      <c r="B14" s="29"/>
      <c r="C14" s="29"/>
      <c r="D14" s="29"/>
      <c r="E14" s="29"/>
      <c r="F14" s="1">
        <v>268</v>
      </c>
      <c r="G14" s="1" t="s">
        <v>10</v>
      </c>
      <c r="H14" s="47"/>
      <c r="I14" s="27"/>
      <c r="J14" s="31">
        <v>27</v>
      </c>
      <c r="K14" s="31">
        <v>1400</v>
      </c>
      <c r="L14" s="32">
        <f>ROUNDDOWN((K14-145)/F14, 0)</f>
        <v>4</v>
      </c>
      <c r="M14" s="33"/>
      <c r="N14" s="34">
        <v>27</v>
      </c>
      <c r="O14" s="34">
        <v>2700</v>
      </c>
      <c r="P14" s="35">
        <f>ROUNDDOWN((O14-145)/(F14*1), 0)</f>
        <v>9</v>
      </c>
      <c r="Q14" s="29"/>
      <c r="R14" s="22"/>
      <c r="S14" s="36">
        <v>12</v>
      </c>
      <c r="T14" s="36">
        <v>2000</v>
      </c>
      <c r="U14" s="37">
        <f>ROUNDDOWN((T14-145)/(F14*1), 0)</f>
        <v>6</v>
      </c>
      <c r="V14" s="29"/>
      <c r="W14" s="38"/>
      <c r="X14" s="48"/>
      <c r="Y14" s="40"/>
      <c r="Z14" s="40"/>
      <c r="AA14" s="49"/>
      <c r="AB14" s="27"/>
      <c r="AC14" s="42">
        <v>4</v>
      </c>
      <c r="AD14" s="42">
        <v>5</v>
      </c>
      <c r="AE14" s="38"/>
      <c r="AF14" s="42">
        <v>4</v>
      </c>
      <c r="AG14" s="42">
        <v>10</v>
      </c>
      <c r="AH14" s="40"/>
      <c r="AI14" s="27"/>
      <c r="AJ14" s="48"/>
      <c r="AK14" s="40"/>
      <c r="AL14" s="40"/>
      <c r="AM14" s="40"/>
      <c r="AN14" s="27"/>
      <c r="AO14" s="42">
        <v>2</v>
      </c>
      <c r="AP14" s="42">
        <v>6</v>
      </c>
      <c r="AQ14" s="38"/>
      <c r="AR14" s="42">
        <v>2</v>
      </c>
      <c r="AS14" s="42">
        <v>9</v>
      </c>
      <c r="AT14" s="50"/>
    </row>
    <row r="15" spans="1:46" ht="25.2" customHeight="1" x14ac:dyDescent="0.4">
      <c r="A15" s="28"/>
      <c r="B15" s="22"/>
      <c r="C15" s="23"/>
      <c r="D15" s="22"/>
      <c r="E15" s="24"/>
      <c r="F15" s="24"/>
      <c r="G15" s="24"/>
      <c r="H15" s="25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2"/>
      <c r="X15" s="22"/>
      <c r="Y15" s="27"/>
      <c r="Z15" s="27"/>
      <c r="AA15" s="27"/>
      <c r="AB15" s="27"/>
      <c r="AC15" s="27"/>
      <c r="AD15" s="22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spans="1:46" ht="90" customHeight="1" x14ac:dyDescent="0.3">
      <c r="A16" s="28"/>
      <c r="B16" s="29" t="s">
        <v>0</v>
      </c>
      <c r="C16" s="29"/>
      <c r="D16" s="29">
        <v>2</v>
      </c>
      <c r="E16" s="29">
        <v>155</v>
      </c>
      <c r="F16" s="1">
        <v>192</v>
      </c>
      <c r="G16" s="1" t="s">
        <v>11</v>
      </c>
      <c r="H16" s="30">
        <v>130</v>
      </c>
      <c r="I16" s="27"/>
      <c r="J16" s="31">
        <v>20</v>
      </c>
      <c r="K16" s="31">
        <v>1400</v>
      </c>
      <c r="L16" s="32">
        <f>ROUNDDOWN((K16-145)/F16, 0)</f>
        <v>6</v>
      </c>
      <c r="M16" s="33"/>
      <c r="N16" s="34">
        <v>20</v>
      </c>
      <c r="O16" s="34">
        <v>2700</v>
      </c>
      <c r="P16" s="35">
        <f>ROUNDDOWN((O16-145)/(F16*1), 0)</f>
        <v>13</v>
      </c>
      <c r="Q16" s="51"/>
      <c r="R16" s="26"/>
      <c r="S16" s="36">
        <v>10</v>
      </c>
      <c r="T16" s="36">
        <v>2000</v>
      </c>
      <c r="U16" s="37">
        <f>ROUNDDOWN((T16-145)/(F16*1), 0)</f>
        <v>9</v>
      </c>
      <c r="V16" s="51"/>
      <c r="W16" s="26"/>
      <c r="X16" s="39" t="s">
        <v>68</v>
      </c>
      <c r="Y16" s="40"/>
      <c r="Z16" s="40" t="s">
        <v>26</v>
      </c>
      <c r="AA16" s="41">
        <v>42</v>
      </c>
      <c r="AB16" s="27"/>
      <c r="AC16" s="42">
        <v>4</v>
      </c>
      <c r="AD16" s="42">
        <v>7</v>
      </c>
      <c r="AE16" s="38"/>
      <c r="AF16" s="42">
        <v>4</v>
      </c>
      <c r="AG16" s="42">
        <v>13</v>
      </c>
      <c r="AH16" s="52"/>
      <c r="AI16" s="53"/>
      <c r="AJ16" s="39" t="s">
        <v>70</v>
      </c>
      <c r="AK16" s="40"/>
      <c r="AL16" s="40" t="s">
        <v>27</v>
      </c>
      <c r="AM16" s="40">
        <v>26</v>
      </c>
      <c r="AN16" s="27"/>
      <c r="AO16" s="42">
        <v>2</v>
      </c>
      <c r="AP16" s="42">
        <v>9</v>
      </c>
      <c r="AQ16" s="38"/>
      <c r="AR16" s="42">
        <v>2</v>
      </c>
      <c r="AS16" s="42">
        <v>13</v>
      </c>
      <c r="AT16" s="50"/>
    </row>
    <row r="17" spans="1:46" ht="90" customHeight="1" x14ac:dyDescent="0.3">
      <c r="A17" s="28"/>
      <c r="B17" s="29"/>
      <c r="C17" s="29"/>
      <c r="D17" s="29"/>
      <c r="E17" s="29"/>
      <c r="F17" s="1">
        <v>205</v>
      </c>
      <c r="G17" s="1" t="s">
        <v>12</v>
      </c>
      <c r="H17" s="45"/>
      <c r="I17" s="27"/>
      <c r="J17" s="31">
        <v>20</v>
      </c>
      <c r="K17" s="31">
        <v>1400</v>
      </c>
      <c r="L17" s="32">
        <f>ROUNDDOWN((K17-145)/F17, 0)</f>
        <v>6</v>
      </c>
      <c r="M17" s="33"/>
      <c r="N17" s="34">
        <v>20</v>
      </c>
      <c r="O17" s="34">
        <v>2700</v>
      </c>
      <c r="P17" s="35">
        <f>ROUNDDOWN((O17-145)/(F17*1), 0)</f>
        <v>12</v>
      </c>
      <c r="Q17" s="51"/>
      <c r="R17" s="26"/>
      <c r="S17" s="36">
        <v>10</v>
      </c>
      <c r="T17" s="36">
        <v>2000</v>
      </c>
      <c r="U17" s="37">
        <f>ROUNDDOWN((T17-145)/(F17*1), 0)</f>
        <v>9</v>
      </c>
      <c r="V17" s="51"/>
      <c r="W17" s="26"/>
      <c r="X17" s="46"/>
      <c r="Y17" s="40"/>
      <c r="Z17" s="40"/>
      <c r="AA17" s="44"/>
      <c r="AB17" s="27"/>
      <c r="AC17" s="42">
        <v>4</v>
      </c>
      <c r="AD17" s="42">
        <v>6</v>
      </c>
      <c r="AE17" s="38"/>
      <c r="AF17" s="42">
        <v>4</v>
      </c>
      <c r="AG17" s="42">
        <v>12</v>
      </c>
      <c r="AH17" s="52"/>
      <c r="AI17" s="53"/>
      <c r="AJ17" s="46"/>
      <c r="AK17" s="40"/>
      <c r="AL17" s="40"/>
      <c r="AM17" s="40"/>
      <c r="AN17" s="27"/>
      <c r="AO17" s="42">
        <v>2</v>
      </c>
      <c r="AP17" s="42">
        <v>9</v>
      </c>
      <c r="AQ17" s="38"/>
      <c r="AR17" s="42">
        <v>2</v>
      </c>
      <c r="AS17" s="42">
        <v>12</v>
      </c>
      <c r="AT17" s="50"/>
    </row>
    <row r="18" spans="1:46" ht="90" customHeight="1" x14ac:dyDescent="0.3">
      <c r="A18" s="28"/>
      <c r="B18" s="29"/>
      <c r="C18" s="29"/>
      <c r="D18" s="29"/>
      <c r="E18" s="29"/>
      <c r="F18" s="1">
        <v>224</v>
      </c>
      <c r="G18" s="1" t="s">
        <v>13</v>
      </c>
      <c r="H18" s="45"/>
      <c r="I18" s="27"/>
      <c r="J18" s="31">
        <v>20</v>
      </c>
      <c r="K18" s="31">
        <v>1400</v>
      </c>
      <c r="L18" s="32">
        <f>ROUNDDOWN((K18-145)/F18, 0)</f>
        <v>5</v>
      </c>
      <c r="M18" s="33"/>
      <c r="N18" s="34">
        <v>20</v>
      </c>
      <c r="O18" s="34">
        <v>2700</v>
      </c>
      <c r="P18" s="35">
        <f>ROUNDDOWN((O18-145)/(F18*1), 0)</f>
        <v>11</v>
      </c>
      <c r="Q18" s="51"/>
      <c r="R18" s="26"/>
      <c r="S18" s="36">
        <v>10</v>
      </c>
      <c r="T18" s="36">
        <v>2000</v>
      </c>
      <c r="U18" s="37">
        <f>ROUNDDOWN((T18-145)/(F18*1), 0)</f>
        <v>8</v>
      </c>
      <c r="V18" s="51"/>
      <c r="W18" s="26"/>
      <c r="X18" s="46"/>
      <c r="Y18" s="40"/>
      <c r="Z18" s="40"/>
      <c r="AA18" s="44"/>
      <c r="AB18" s="27"/>
      <c r="AC18" s="42">
        <v>4</v>
      </c>
      <c r="AD18" s="42">
        <v>6</v>
      </c>
      <c r="AE18" s="38"/>
      <c r="AF18" s="42">
        <v>4</v>
      </c>
      <c r="AG18" s="42">
        <v>11</v>
      </c>
      <c r="AH18" s="52"/>
      <c r="AI18" s="53"/>
      <c r="AJ18" s="46"/>
      <c r="AK18" s="40"/>
      <c r="AL18" s="40"/>
      <c r="AM18" s="40"/>
      <c r="AN18" s="27"/>
      <c r="AO18" s="42">
        <v>2</v>
      </c>
      <c r="AP18" s="42">
        <v>8</v>
      </c>
      <c r="AQ18" s="38"/>
      <c r="AR18" s="42">
        <v>2</v>
      </c>
      <c r="AS18" s="42">
        <v>11</v>
      </c>
      <c r="AT18" s="50"/>
    </row>
    <row r="19" spans="1:46" ht="90" customHeight="1" x14ac:dyDescent="0.3">
      <c r="A19" s="28"/>
      <c r="B19" s="29"/>
      <c r="C19" s="29"/>
      <c r="D19" s="29"/>
      <c r="E19" s="29"/>
      <c r="F19" s="1">
        <v>245</v>
      </c>
      <c r="G19" s="1" t="s">
        <v>14</v>
      </c>
      <c r="H19" s="45"/>
      <c r="I19" s="27"/>
      <c r="J19" s="31">
        <v>20</v>
      </c>
      <c r="K19" s="31">
        <v>1400</v>
      </c>
      <c r="L19" s="32">
        <f>ROUNDDOWN((K19-145)/F19, 0)</f>
        <v>5</v>
      </c>
      <c r="M19" s="33"/>
      <c r="N19" s="34">
        <v>20</v>
      </c>
      <c r="O19" s="34">
        <v>2700</v>
      </c>
      <c r="P19" s="35">
        <f>ROUNDDOWN((O19-145)/(F19*1), 0)</f>
        <v>10</v>
      </c>
      <c r="Q19" s="51"/>
      <c r="R19" s="54"/>
      <c r="S19" s="36">
        <v>10</v>
      </c>
      <c r="T19" s="36">
        <v>2000</v>
      </c>
      <c r="U19" s="37">
        <f>ROUNDDOWN((T19-145)/(F19*1), 0)</f>
        <v>7</v>
      </c>
      <c r="V19" s="51"/>
      <c r="W19" s="26"/>
      <c r="X19" s="46"/>
      <c r="Y19" s="40"/>
      <c r="Z19" s="40"/>
      <c r="AA19" s="44"/>
      <c r="AB19" s="27"/>
      <c r="AC19" s="42">
        <v>4</v>
      </c>
      <c r="AD19" s="42">
        <v>5</v>
      </c>
      <c r="AE19" s="38"/>
      <c r="AF19" s="42">
        <v>4</v>
      </c>
      <c r="AG19" s="42">
        <v>10</v>
      </c>
      <c r="AH19" s="52"/>
      <c r="AI19" s="53"/>
      <c r="AJ19" s="46"/>
      <c r="AK19" s="40"/>
      <c r="AL19" s="40"/>
      <c r="AM19" s="40"/>
      <c r="AN19" s="27"/>
      <c r="AO19" s="42">
        <v>2</v>
      </c>
      <c r="AP19" s="42">
        <v>7</v>
      </c>
      <c r="AQ19" s="38"/>
      <c r="AR19" s="42">
        <v>2</v>
      </c>
      <c r="AS19" s="42">
        <v>10</v>
      </c>
      <c r="AT19" s="50"/>
    </row>
    <row r="20" spans="1:46" ht="90" customHeight="1" x14ac:dyDescent="0.3">
      <c r="A20" s="28"/>
      <c r="B20" s="29"/>
      <c r="C20" s="29"/>
      <c r="D20" s="29"/>
      <c r="E20" s="29"/>
      <c r="F20" s="1">
        <v>268</v>
      </c>
      <c r="G20" s="1" t="s">
        <v>15</v>
      </c>
      <c r="H20" s="47"/>
      <c r="I20" s="27"/>
      <c r="J20" s="31">
        <v>20</v>
      </c>
      <c r="K20" s="31">
        <v>1400</v>
      </c>
      <c r="L20" s="32">
        <f>ROUNDDOWN((K20-145)/F20, 0)</f>
        <v>4</v>
      </c>
      <c r="M20" s="33"/>
      <c r="N20" s="34">
        <v>20</v>
      </c>
      <c r="O20" s="34">
        <v>2700</v>
      </c>
      <c r="P20" s="35">
        <f>ROUNDDOWN((O20-145)/(F20*1), 0)</f>
        <v>9</v>
      </c>
      <c r="Q20" s="51"/>
      <c r="R20" s="26"/>
      <c r="S20" s="36">
        <v>10</v>
      </c>
      <c r="T20" s="36">
        <v>2000</v>
      </c>
      <c r="U20" s="37">
        <f>ROUNDDOWN((T20-145)/(F20*1), 0)</f>
        <v>6</v>
      </c>
      <c r="V20" s="51"/>
      <c r="W20" s="26"/>
      <c r="X20" s="48"/>
      <c r="Y20" s="40"/>
      <c r="Z20" s="40"/>
      <c r="AA20" s="49"/>
      <c r="AB20" s="27"/>
      <c r="AC20" s="42">
        <v>4</v>
      </c>
      <c r="AD20" s="42">
        <v>5</v>
      </c>
      <c r="AE20" s="38"/>
      <c r="AF20" s="42">
        <v>4</v>
      </c>
      <c r="AG20" s="42">
        <v>10</v>
      </c>
      <c r="AH20" s="52"/>
      <c r="AI20" s="53"/>
      <c r="AJ20" s="48"/>
      <c r="AK20" s="40"/>
      <c r="AL20" s="40"/>
      <c r="AM20" s="40"/>
      <c r="AN20" s="27"/>
      <c r="AO20" s="42">
        <v>2</v>
      </c>
      <c r="AP20" s="42">
        <v>6</v>
      </c>
      <c r="AQ20" s="38"/>
      <c r="AR20" s="42">
        <v>2</v>
      </c>
      <c r="AS20" s="42">
        <v>9</v>
      </c>
      <c r="AT20" s="50"/>
    </row>
    <row r="21" spans="1:46" ht="25.2" customHeight="1" x14ac:dyDescent="0.4">
      <c r="B21" s="22"/>
      <c r="C21" s="23"/>
      <c r="D21" s="22"/>
      <c r="E21" s="24"/>
      <c r="F21" s="24"/>
      <c r="G21" s="24"/>
      <c r="H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53"/>
      <c r="Z21" s="53"/>
      <c r="AA21" s="53"/>
      <c r="AB21" s="53"/>
      <c r="AC21" s="53"/>
      <c r="AD21" s="26"/>
      <c r="AE21" s="53"/>
      <c r="AF21" s="53"/>
      <c r="AG21" s="53"/>
      <c r="AH21" s="53"/>
      <c r="AI21" s="53"/>
      <c r="AJ21" s="53"/>
      <c r="AK21" s="53"/>
      <c r="AL21" s="53"/>
    </row>
    <row r="22" spans="1:46" ht="90" customHeight="1" x14ac:dyDescent="0.3">
      <c r="A22" s="28">
        <v>2</v>
      </c>
      <c r="B22" s="29" t="s">
        <v>0</v>
      </c>
      <c r="C22" s="29"/>
      <c r="D22" s="29">
        <v>2</v>
      </c>
      <c r="E22" s="29">
        <v>190</v>
      </c>
      <c r="F22" s="1">
        <v>192</v>
      </c>
      <c r="G22" s="1" t="s">
        <v>17</v>
      </c>
      <c r="H22" s="30">
        <v>120</v>
      </c>
      <c r="I22" s="27"/>
      <c r="J22" s="31">
        <v>12</v>
      </c>
      <c r="K22" s="31">
        <v>1400</v>
      </c>
      <c r="L22" s="32">
        <f>ROUNDDOWN((K22-145)/F22, 0)</f>
        <v>6</v>
      </c>
      <c r="M22" s="33"/>
      <c r="N22" s="34">
        <v>12</v>
      </c>
      <c r="O22" s="34">
        <v>2700</v>
      </c>
      <c r="P22" s="35">
        <f>ROUNDDOWN((O22-145)/(F22*1), 0)</f>
        <v>13</v>
      </c>
      <c r="Q22" s="51"/>
      <c r="R22" s="26"/>
      <c r="S22" s="36">
        <v>6</v>
      </c>
      <c r="T22" s="36">
        <v>2000</v>
      </c>
      <c r="U22" s="37">
        <f>ROUNDDOWN((T22-145)/(F22*1), 0)</f>
        <v>9</v>
      </c>
      <c r="V22" s="51"/>
      <c r="W22" s="26"/>
      <c r="X22" s="39" t="s">
        <v>67</v>
      </c>
      <c r="Y22" s="40"/>
      <c r="Z22" s="40" t="s">
        <v>1</v>
      </c>
      <c r="AA22" s="41">
        <v>32</v>
      </c>
      <c r="AB22" s="27"/>
      <c r="AC22" s="42">
        <v>2</v>
      </c>
      <c r="AD22" s="42">
        <v>7</v>
      </c>
      <c r="AE22" s="38"/>
      <c r="AF22" s="42">
        <v>2</v>
      </c>
      <c r="AG22" s="42">
        <v>13</v>
      </c>
      <c r="AH22" s="50"/>
    </row>
    <row r="23" spans="1:46" ht="90" customHeight="1" x14ac:dyDescent="0.3">
      <c r="A23" s="28"/>
      <c r="B23" s="29"/>
      <c r="C23" s="29"/>
      <c r="D23" s="29"/>
      <c r="E23" s="29"/>
      <c r="F23" s="1">
        <v>205</v>
      </c>
      <c r="G23" s="1" t="s">
        <v>18</v>
      </c>
      <c r="H23" s="45"/>
      <c r="I23" s="27"/>
      <c r="J23" s="31">
        <v>12</v>
      </c>
      <c r="K23" s="31">
        <v>1400</v>
      </c>
      <c r="L23" s="32">
        <f>ROUNDDOWN((K23-145)/F23, 0)</f>
        <v>6</v>
      </c>
      <c r="M23" s="33"/>
      <c r="N23" s="34">
        <v>12</v>
      </c>
      <c r="O23" s="34">
        <v>2700</v>
      </c>
      <c r="P23" s="35">
        <f>ROUNDDOWN((O23-145)/(F23*1), 0)</f>
        <v>12</v>
      </c>
      <c r="Q23" s="51"/>
      <c r="R23" s="26"/>
      <c r="S23" s="36">
        <v>6</v>
      </c>
      <c r="T23" s="36">
        <v>2000</v>
      </c>
      <c r="U23" s="37">
        <f>ROUNDDOWN((T23-145)/(F23*1), 0)</f>
        <v>9</v>
      </c>
      <c r="V23" s="51"/>
      <c r="W23" s="26"/>
      <c r="X23" s="46"/>
      <c r="Y23" s="40"/>
      <c r="Z23" s="40"/>
      <c r="AA23" s="44"/>
      <c r="AB23" s="27"/>
      <c r="AC23" s="42">
        <v>2</v>
      </c>
      <c r="AD23" s="42">
        <v>6</v>
      </c>
      <c r="AE23" s="38"/>
      <c r="AF23" s="42">
        <v>2</v>
      </c>
      <c r="AG23" s="42">
        <v>12</v>
      </c>
      <c r="AH23" s="50"/>
    </row>
    <row r="24" spans="1:46" ht="90" customHeight="1" x14ac:dyDescent="0.3">
      <c r="A24" s="28"/>
      <c r="B24" s="29"/>
      <c r="C24" s="29"/>
      <c r="D24" s="29"/>
      <c r="E24" s="29"/>
      <c r="F24" s="1">
        <v>225</v>
      </c>
      <c r="G24" s="1" t="s">
        <v>19</v>
      </c>
      <c r="H24" s="45"/>
      <c r="I24" s="27"/>
      <c r="J24" s="31">
        <v>12</v>
      </c>
      <c r="K24" s="31">
        <v>1400</v>
      </c>
      <c r="L24" s="32">
        <f>ROUNDDOWN((K24-145)/F24, 0)</f>
        <v>5</v>
      </c>
      <c r="M24" s="33"/>
      <c r="N24" s="34">
        <v>12</v>
      </c>
      <c r="O24" s="34">
        <v>2700</v>
      </c>
      <c r="P24" s="35">
        <f>ROUNDDOWN((O24-145)/(F24*1), 0)</f>
        <v>11</v>
      </c>
      <c r="Q24" s="51"/>
      <c r="R24" s="26"/>
      <c r="S24" s="36">
        <v>6</v>
      </c>
      <c r="T24" s="36">
        <v>2000</v>
      </c>
      <c r="U24" s="37">
        <f>ROUNDDOWN((T24-145)/(F24*1), 0)</f>
        <v>8</v>
      </c>
      <c r="V24" s="51"/>
      <c r="W24" s="26"/>
      <c r="X24" s="46"/>
      <c r="Y24" s="40"/>
      <c r="Z24" s="40"/>
      <c r="AA24" s="44"/>
      <c r="AB24" s="27"/>
      <c r="AC24" s="42">
        <v>2</v>
      </c>
      <c r="AD24" s="42">
        <v>6</v>
      </c>
      <c r="AE24" s="38"/>
      <c r="AF24" s="42">
        <v>2</v>
      </c>
      <c r="AG24" s="42">
        <v>11</v>
      </c>
      <c r="AH24" s="50"/>
    </row>
    <row r="25" spans="1:46" ht="90" customHeight="1" x14ac:dyDescent="0.3">
      <c r="A25" s="28"/>
      <c r="B25" s="29"/>
      <c r="C25" s="29"/>
      <c r="D25" s="29"/>
      <c r="E25" s="29"/>
      <c r="F25" s="1">
        <v>245</v>
      </c>
      <c r="G25" s="1" t="s">
        <v>16</v>
      </c>
      <c r="H25" s="45"/>
      <c r="I25" s="27"/>
      <c r="J25" s="31">
        <v>12</v>
      </c>
      <c r="K25" s="31">
        <v>1400</v>
      </c>
      <c r="L25" s="32">
        <f>ROUNDDOWN((K25-145)/F25, 0)</f>
        <v>5</v>
      </c>
      <c r="M25" s="33"/>
      <c r="N25" s="34">
        <v>12</v>
      </c>
      <c r="O25" s="34">
        <v>2700</v>
      </c>
      <c r="P25" s="35">
        <f>ROUNDDOWN((O25-145)/(F25*1), 0)</f>
        <v>10</v>
      </c>
      <c r="Q25" s="51"/>
      <c r="R25" s="26"/>
      <c r="S25" s="36">
        <v>6</v>
      </c>
      <c r="T25" s="36">
        <v>2000</v>
      </c>
      <c r="U25" s="37">
        <f>ROUNDDOWN((T25-145)/(F25*1), 0)</f>
        <v>7</v>
      </c>
      <c r="V25" s="51"/>
      <c r="W25" s="26"/>
      <c r="X25" s="46"/>
      <c r="Y25" s="40"/>
      <c r="Z25" s="40"/>
      <c r="AA25" s="44"/>
      <c r="AB25" s="27"/>
      <c r="AC25" s="42">
        <v>2</v>
      </c>
      <c r="AD25" s="42">
        <v>5</v>
      </c>
      <c r="AE25" s="38"/>
      <c r="AF25" s="42">
        <v>2</v>
      </c>
      <c r="AG25" s="42">
        <v>10</v>
      </c>
      <c r="AH25" s="50"/>
    </row>
    <row r="26" spans="1:46" ht="90" customHeight="1" x14ac:dyDescent="0.3">
      <c r="A26" s="28"/>
      <c r="B26" s="29"/>
      <c r="C26" s="29"/>
      <c r="D26" s="29"/>
      <c r="E26" s="29"/>
      <c r="F26" s="1">
        <v>268</v>
      </c>
      <c r="G26" s="1" t="s">
        <v>20</v>
      </c>
      <c r="H26" s="47"/>
      <c r="I26" s="27"/>
      <c r="J26" s="31">
        <v>12</v>
      </c>
      <c r="K26" s="31">
        <v>1400</v>
      </c>
      <c r="L26" s="32">
        <f>ROUNDDOWN((K26-145)/F26, 0)</f>
        <v>4</v>
      </c>
      <c r="M26" s="33"/>
      <c r="N26" s="34">
        <v>12</v>
      </c>
      <c r="O26" s="34">
        <v>2700</v>
      </c>
      <c r="P26" s="35">
        <f>ROUNDDOWN((O26-145)/(F26*1), 0)</f>
        <v>9</v>
      </c>
      <c r="Q26" s="51"/>
      <c r="R26" s="26"/>
      <c r="S26" s="36">
        <v>6</v>
      </c>
      <c r="T26" s="36">
        <v>2000</v>
      </c>
      <c r="U26" s="37">
        <f>ROUNDDOWN((T26-145)/(F26*1), 0)</f>
        <v>6</v>
      </c>
      <c r="V26" s="51"/>
      <c r="W26" s="26"/>
      <c r="X26" s="48"/>
      <c r="Y26" s="40"/>
      <c r="Z26" s="40"/>
      <c r="AA26" s="49"/>
      <c r="AB26" s="27"/>
      <c r="AC26" s="42">
        <v>2</v>
      </c>
      <c r="AD26" s="42">
        <v>5</v>
      </c>
      <c r="AE26" s="38"/>
      <c r="AF26" s="42">
        <v>2</v>
      </c>
      <c r="AG26" s="42">
        <v>10</v>
      </c>
      <c r="AH26" s="50"/>
    </row>
    <row r="27" spans="1:46" ht="25.2" customHeight="1" x14ac:dyDescent="0.3">
      <c r="A27" s="28"/>
      <c r="B27" s="22"/>
      <c r="C27" s="22"/>
      <c r="D27" s="22"/>
      <c r="E27" s="22"/>
      <c r="F27" s="22"/>
      <c r="G27" s="24"/>
      <c r="H27" s="38"/>
      <c r="I27" s="27"/>
      <c r="J27" s="22"/>
      <c r="K27" s="22"/>
      <c r="L27" s="22"/>
      <c r="M27" s="33"/>
      <c r="N27" s="22"/>
      <c r="O27" s="22"/>
      <c r="P27" s="22"/>
      <c r="Q27" s="26"/>
      <c r="R27" s="26"/>
      <c r="S27" s="22"/>
      <c r="T27" s="22"/>
      <c r="U27" s="22"/>
      <c r="V27" s="26"/>
      <c r="W27" s="26"/>
      <c r="X27" s="26"/>
      <c r="Y27" s="53"/>
      <c r="Z27" s="53"/>
      <c r="AA27" s="53"/>
      <c r="AB27" s="53"/>
      <c r="AC27" s="53"/>
      <c r="AD27" s="26"/>
      <c r="AE27" s="53"/>
      <c r="AF27" s="53"/>
      <c r="AG27" s="53"/>
      <c r="AH27" s="53"/>
      <c r="AI27" s="53"/>
      <c r="AJ27" s="53"/>
      <c r="AK27" s="53"/>
      <c r="AL27" s="53"/>
    </row>
    <row r="28" spans="1:46" ht="90" customHeight="1" x14ac:dyDescent="0.3">
      <c r="A28" s="28"/>
      <c r="B28" s="29" t="s">
        <v>0</v>
      </c>
      <c r="C28" s="29"/>
      <c r="D28" s="29">
        <v>2</v>
      </c>
      <c r="E28" s="29">
        <v>200</v>
      </c>
      <c r="F28" s="1">
        <v>192</v>
      </c>
      <c r="G28" s="1" t="s">
        <v>22</v>
      </c>
      <c r="H28" s="30">
        <v>120</v>
      </c>
      <c r="I28" s="27"/>
      <c r="J28" s="31">
        <v>12</v>
      </c>
      <c r="K28" s="31">
        <v>1400</v>
      </c>
      <c r="L28" s="32">
        <f>ROUNDDOWN((K28-145)/F28, 0)</f>
        <v>6</v>
      </c>
      <c r="M28" s="33"/>
      <c r="N28" s="34">
        <v>12</v>
      </c>
      <c r="O28" s="34">
        <v>2700</v>
      </c>
      <c r="P28" s="35">
        <f>ROUNDDOWN((O28-145)/(F28*1), 0)</f>
        <v>13</v>
      </c>
      <c r="Q28" s="51"/>
      <c r="R28" s="26"/>
      <c r="S28" s="36">
        <v>6</v>
      </c>
      <c r="T28" s="36">
        <v>2000</v>
      </c>
      <c r="U28" s="37">
        <f>ROUNDDOWN((T28-145)/(F28*1), 0)</f>
        <v>9</v>
      </c>
      <c r="V28" s="51"/>
      <c r="W28" s="26"/>
      <c r="X28" s="39" t="s">
        <v>67</v>
      </c>
      <c r="Y28" s="40"/>
      <c r="Z28" s="40" t="s">
        <v>1</v>
      </c>
      <c r="AA28" s="41">
        <v>32</v>
      </c>
      <c r="AB28" s="27"/>
      <c r="AC28" s="42">
        <v>2</v>
      </c>
      <c r="AD28" s="42">
        <v>7</v>
      </c>
      <c r="AE28" s="38"/>
      <c r="AF28" s="42">
        <v>2</v>
      </c>
      <c r="AG28" s="42">
        <v>13</v>
      </c>
      <c r="AH28" s="40"/>
      <c r="AI28" s="27"/>
      <c r="AJ28" s="27"/>
    </row>
    <row r="29" spans="1:46" ht="90" customHeight="1" x14ac:dyDescent="0.3">
      <c r="A29" s="28"/>
      <c r="B29" s="29"/>
      <c r="C29" s="29"/>
      <c r="D29" s="29"/>
      <c r="E29" s="29"/>
      <c r="F29" s="1">
        <v>205</v>
      </c>
      <c r="G29" s="1" t="s">
        <v>21</v>
      </c>
      <c r="H29" s="45"/>
      <c r="I29" s="27"/>
      <c r="J29" s="31">
        <v>12</v>
      </c>
      <c r="K29" s="31">
        <v>1400</v>
      </c>
      <c r="L29" s="32">
        <f>ROUNDDOWN((K29-145)/F29, 0)</f>
        <v>6</v>
      </c>
      <c r="M29" s="33"/>
      <c r="N29" s="34">
        <v>12</v>
      </c>
      <c r="O29" s="34">
        <v>2700</v>
      </c>
      <c r="P29" s="35">
        <f>ROUNDDOWN((O29-145)/(F29*1), 0)</f>
        <v>12</v>
      </c>
      <c r="Q29" s="51"/>
      <c r="R29" s="26"/>
      <c r="S29" s="36">
        <v>6</v>
      </c>
      <c r="T29" s="36">
        <v>2000</v>
      </c>
      <c r="U29" s="37">
        <f>ROUNDDOWN((T29-145)/(F29*1), 0)</f>
        <v>9</v>
      </c>
      <c r="V29" s="51"/>
      <c r="W29" s="26"/>
      <c r="X29" s="46"/>
      <c r="Y29" s="40"/>
      <c r="Z29" s="40"/>
      <c r="AA29" s="44"/>
      <c r="AB29" s="27"/>
      <c r="AC29" s="42">
        <v>2</v>
      </c>
      <c r="AD29" s="42">
        <v>6</v>
      </c>
      <c r="AE29" s="38"/>
      <c r="AF29" s="42">
        <v>2</v>
      </c>
      <c r="AG29" s="42">
        <v>12</v>
      </c>
      <c r="AH29" s="40"/>
      <c r="AI29" s="27"/>
      <c r="AJ29" s="27"/>
    </row>
    <row r="30" spans="1:46" ht="90" customHeight="1" x14ac:dyDescent="0.3">
      <c r="A30" s="28"/>
      <c r="B30" s="29"/>
      <c r="C30" s="29"/>
      <c r="D30" s="29"/>
      <c r="E30" s="29"/>
      <c r="F30" s="1">
        <v>224</v>
      </c>
      <c r="G30" s="1" t="s">
        <v>23</v>
      </c>
      <c r="H30" s="45"/>
      <c r="I30" s="27"/>
      <c r="J30" s="31">
        <v>12</v>
      </c>
      <c r="K30" s="31">
        <v>1400</v>
      </c>
      <c r="L30" s="32">
        <f>ROUNDDOWN((K30-145)/F30, 0)</f>
        <v>5</v>
      </c>
      <c r="M30" s="33"/>
      <c r="N30" s="34">
        <v>12</v>
      </c>
      <c r="O30" s="34">
        <v>2700</v>
      </c>
      <c r="P30" s="35">
        <f>ROUNDDOWN((O30-145)/(F30*1), 0)</f>
        <v>11</v>
      </c>
      <c r="Q30" s="51"/>
      <c r="R30" s="26"/>
      <c r="S30" s="36">
        <v>6</v>
      </c>
      <c r="T30" s="36">
        <v>2000</v>
      </c>
      <c r="U30" s="37">
        <f>ROUNDDOWN((T30-145)/(F30*1), 0)</f>
        <v>8</v>
      </c>
      <c r="V30" s="51"/>
      <c r="W30" s="26"/>
      <c r="X30" s="46"/>
      <c r="Y30" s="40"/>
      <c r="Z30" s="40"/>
      <c r="AA30" s="44"/>
      <c r="AB30" s="27"/>
      <c r="AC30" s="42">
        <v>2</v>
      </c>
      <c r="AD30" s="42">
        <v>6</v>
      </c>
      <c r="AE30" s="38"/>
      <c r="AF30" s="42">
        <v>2</v>
      </c>
      <c r="AG30" s="42">
        <v>11</v>
      </c>
      <c r="AH30" s="40"/>
      <c r="AI30" s="27"/>
      <c r="AJ30" s="27"/>
    </row>
    <row r="31" spans="1:46" ht="90" customHeight="1" x14ac:dyDescent="0.3">
      <c r="A31" s="28"/>
      <c r="B31" s="29"/>
      <c r="C31" s="29"/>
      <c r="D31" s="29"/>
      <c r="E31" s="29"/>
      <c r="F31" s="1">
        <v>245</v>
      </c>
      <c r="G31" s="1" t="s">
        <v>24</v>
      </c>
      <c r="H31" s="45"/>
      <c r="I31" s="27"/>
      <c r="J31" s="31">
        <v>12</v>
      </c>
      <c r="K31" s="31">
        <v>1400</v>
      </c>
      <c r="L31" s="32">
        <f>ROUNDDOWN((K31-145)/F31, 0)</f>
        <v>5</v>
      </c>
      <c r="M31" s="33"/>
      <c r="N31" s="34">
        <v>12</v>
      </c>
      <c r="O31" s="34">
        <v>2700</v>
      </c>
      <c r="P31" s="35">
        <f>ROUNDDOWN((O31-145)/(F31*1), 0)</f>
        <v>10</v>
      </c>
      <c r="Q31" s="51"/>
      <c r="R31" s="26"/>
      <c r="S31" s="36">
        <v>6</v>
      </c>
      <c r="T31" s="36">
        <v>2000</v>
      </c>
      <c r="U31" s="37">
        <f>ROUNDDOWN((T31-145)/(F31*1), 0)</f>
        <v>7</v>
      </c>
      <c r="V31" s="51"/>
      <c r="W31" s="26"/>
      <c r="X31" s="46"/>
      <c r="Y31" s="40"/>
      <c r="Z31" s="40"/>
      <c r="AA31" s="44"/>
      <c r="AB31" s="27"/>
      <c r="AC31" s="42">
        <v>2</v>
      </c>
      <c r="AD31" s="42">
        <v>5</v>
      </c>
      <c r="AE31" s="38"/>
      <c r="AF31" s="42">
        <v>2</v>
      </c>
      <c r="AG31" s="42">
        <v>10</v>
      </c>
      <c r="AH31" s="40"/>
      <c r="AI31" s="27"/>
      <c r="AJ31" s="27"/>
    </row>
    <row r="32" spans="1:46" ht="90" customHeight="1" x14ac:dyDescent="0.3">
      <c r="A32" s="28"/>
      <c r="B32" s="29"/>
      <c r="C32" s="29"/>
      <c r="D32" s="29"/>
      <c r="E32" s="29"/>
      <c r="F32" s="1">
        <v>268</v>
      </c>
      <c r="G32" s="1" t="s">
        <v>25</v>
      </c>
      <c r="H32" s="47"/>
      <c r="I32" s="27"/>
      <c r="J32" s="31">
        <v>12</v>
      </c>
      <c r="K32" s="31">
        <v>1400</v>
      </c>
      <c r="L32" s="32">
        <f>ROUNDDOWN((K32-145)/F32, 0)</f>
        <v>4</v>
      </c>
      <c r="M32" s="33"/>
      <c r="N32" s="34">
        <v>12</v>
      </c>
      <c r="O32" s="34">
        <v>2700</v>
      </c>
      <c r="P32" s="35">
        <f>ROUNDDOWN((O32-145)/(F32*1), 0)</f>
        <v>9</v>
      </c>
      <c r="Q32" s="51"/>
      <c r="R32" s="26"/>
      <c r="S32" s="36">
        <v>6</v>
      </c>
      <c r="T32" s="36">
        <v>2000</v>
      </c>
      <c r="U32" s="37">
        <f>ROUNDDOWN((T32-145)/(F32*1), 0)</f>
        <v>6</v>
      </c>
      <c r="V32" s="51"/>
      <c r="W32" s="26"/>
      <c r="X32" s="48"/>
      <c r="Y32" s="40"/>
      <c r="Z32" s="40"/>
      <c r="AA32" s="49"/>
      <c r="AB32" s="27"/>
      <c r="AC32" s="42">
        <v>2</v>
      </c>
      <c r="AD32" s="42">
        <v>5</v>
      </c>
      <c r="AE32" s="38"/>
      <c r="AF32" s="42">
        <v>2</v>
      </c>
      <c r="AG32" s="42">
        <v>10</v>
      </c>
      <c r="AH32" s="40"/>
      <c r="AI32" s="27"/>
      <c r="AJ32" s="27"/>
    </row>
    <row r="33" spans="1:45" ht="25.2" customHeight="1" x14ac:dyDescent="0.3">
      <c r="B33" s="22"/>
      <c r="C33" s="22"/>
      <c r="D33" s="22"/>
      <c r="E33" s="22"/>
      <c r="F33" s="22"/>
      <c r="G33" s="22"/>
      <c r="H33" s="38"/>
      <c r="I33" s="27"/>
      <c r="J33" s="22"/>
      <c r="K33" s="22"/>
      <c r="L33" s="22"/>
      <c r="M33" s="33"/>
      <c r="N33" s="22"/>
      <c r="O33" s="22"/>
      <c r="P33" s="22"/>
      <c r="Q33" s="26"/>
      <c r="R33" s="26"/>
      <c r="S33" s="26"/>
      <c r="T33" s="26"/>
      <c r="U33" s="26"/>
      <c r="V33" s="26"/>
      <c r="W33" s="26"/>
      <c r="X33" s="26"/>
      <c r="Y33" s="53"/>
      <c r="Z33" s="53"/>
      <c r="AA33" s="53"/>
      <c r="AB33" s="53"/>
      <c r="AC33" s="53"/>
      <c r="AD33" s="26"/>
      <c r="AE33" s="53"/>
      <c r="AF33" s="53"/>
      <c r="AG33" s="53"/>
      <c r="AH33" s="53"/>
      <c r="AI33" s="53"/>
      <c r="AJ33" s="53"/>
      <c r="AK33" s="53"/>
      <c r="AL33" s="53"/>
    </row>
    <row r="34" spans="1:45" ht="100.2" customHeight="1" x14ac:dyDescent="0.3">
      <c r="B34" s="22"/>
      <c r="C34" s="22"/>
      <c r="D34" s="22"/>
      <c r="E34" s="22"/>
      <c r="F34" s="22"/>
      <c r="G34" s="22"/>
      <c r="H34" s="38"/>
      <c r="I34" s="27"/>
      <c r="J34" s="22"/>
      <c r="K34" s="22"/>
      <c r="L34" s="22"/>
      <c r="M34" s="33"/>
      <c r="N34" s="22"/>
      <c r="O34" s="22"/>
      <c r="P34" s="22"/>
      <c r="Q34" s="26"/>
      <c r="R34" s="26"/>
      <c r="S34" s="26"/>
      <c r="T34" s="26"/>
      <c r="U34" s="26"/>
      <c r="V34" s="26"/>
      <c r="W34" s="26"/>
      <c r="X34" s="26"/>
      <c r="Y34" s="53"/>
      <c r="Z34" s="53"/>
      <c r="AA34" s="53"/>
      <c r="AB34" s="53"/>
      <c r="AC34" s="53"/>
      <c r="AD34" s="26"/>
      <c r="AE34" s="53"/>
      <c r="AF34" s="53"/>
      <c r="AG34" s="53"/>
      <c r="AH34" s="53"/>
      <c r="AI34" s="53"/>
      <c r="AJ34" s="53"/>
      <c r="AK34" s="53"/>
      <c r="AL34" s="53"/>
    </row>
    <row r="35" spans="1:45" ht="60" customHeight="1" x14ac:dyDescent="0.7">
      <c r="B35" s="3" t="s">
        <v>94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6"/>
      <c r="V35" s="26"/>
      <c r="W35" s="5"/>
      <c r="X35" s="5"/>
      <c r="Y35" s="3" t="s">
        <v>5</v>
      </c>
      <c r="Z35" s="3"/>
      <c r="AA35" s="3"/>
      <c r="AB35" s="3"/>
      <c r="AC35" s="3"/>
      <c r="AD35" s="3"/>
      <c r="AE35" s="3"/>
      <c r="AF35" s="3"/>
      <c r="AG35" s="3"/>
      <c r="AH35" s="6"/>
      <c r="AI35" s="6"/>
      <c r="AJ35" s="6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64.95" customHeight="1" x14ac:dyDescent="0.3">
      <c r="B36" s="8" t="s">
        <v>79</v>
      </c>
      <c r="C36" s="9" t="s">
        <v>80</v>
      </c>
      <c r="D36" s="10" t="s">
        <v>81</v>
      </c>
      <c r="E36" s="9" t="s">
        <v>82</v>
      </c>
      <c r="F36" s="9" t="s">
        <v>96</v>
      </c>
      <c r="G36" s="9" t="s">
        <v>83</v>
      </c>
      <c r="H36" s="11" t="s">
        <v>84</v>
      </c>
      <c r="I36" s="12"/>
      <c r="J36" s="13" t="s">
        <v>99</v>
      </c>
      <c r="K36" s="13" t="s">
        <v>85</v>
      </c>
      <c r="L36" s="13" t="s">
        <v>100</v>
      </c>
      <c r="M36" s="14"/>
      <c r="N36" s="15" t="s">
        <v>101</v>
      </c>
      <c r="O36" s="15" t="s">
        <v>86</v>
      </c>
      <c r="P36" s="15" t="s">
        <v>87</v>
      </c>
      <c r="Q36" s="14"/>
      <c r="R36" s="14"/>
      <c r="S36" s="16" t="s">
        <v>102</v>
      </c>
      <c r="T36" s="16" t="s">
        <v>103</v>
      </c>
      <c r="U36" s="16" t="s">
        <v>104</v>
      </c>
      <c r="V36" s="26"/>
      <c r="W36" s="17"/>
      <c r="X36" s="17"/>
      <c r="Y36" s="18" t="s">
        <v>97</v>
      </c>
      <c r="Z36" s="19" t="s">
        <v>88</v>
      </c>
      <c r="AA36" s="18" t="s">
        <v>89</v>
      </c>
      <c r="AB36" s="12"/>
      <c r="AC36" s="20" t="s">
        <v>90</v>
      </c>
      <c r="AD36" s="20" t="s">
        <v>91</v>
      </c>
      <c r="AE36" s="17"/>
      <c r="AF36" s="20" t="s">
        <v>90</v>
      </c>
      <c r="AG36" s="20" t="s">
        <v>87</v>
      </c>
      <c r="AH36" s="21"/>
      <c r="AI36" s="21"/>
      <c r="AJ36" s="21"/>
      <c r="AK36" s="21"/>
      <c r="AL36" s="21"/>
      <c r="AM36" s="21"/>
      <c r="AN36" s="12"/>
      <c r="AO36" s="55"/>
      <c r="AP36" s="55"/>
      <c r="AQ36" s="17"/>
      <c r="AR36" s="55"/>
      <c r="AS36" s="55"/>
    </row>
    <row r="37" spans="1:45" ht="90" customHeight="1" x14ac:dyDescent="0.3">
      <c r="A37" s="56">
        <v>3</v>
      </c>
      <c r="B37" s="29" t="s">
        <v>3</v>
      </c>
      <c r="C37" s="29"/>
      <c r="D37" s="29">
        <v>3</v>
      </c>
      <c r="E37" s="29">
        <v>150</v>
      </c>
      <c r="F37" s="1">
        <v>192</v>
      </c>
      <c r="G37" s="1" t="s">
        <v>11</v>
      </c>
      <c r="H37" s="30">
        <v>130</v>
      </c>
      <c r="I37" s="27"/>
      <c r="J37" s="31">
        <v>16</v>
      </c>
      <c r="K37" s="31">
        <v>1400</v>
      </c>
      <c r="L37" s="32">
        <f>ROUNDDOWN((K37-145)/F37, 0)</f>
        <v>6</v>
      </c>
      <c r="M37" s="33"/>
      <c r="N37" s="34">
        <v>16</v>
      </c>
      <c r="O37" s="34">
        <v>2700</v>
      </c>
      <c r="P37" s="35">
        <f>ROUNDDOWN((O37-145)/(F37*1), 0)</f>
        <v>13</v>
      </c>
      <c r="Q37" s="51"/>
      <c r="R37" s="26"/>
      <c r="S37" s="36">
        <v>8</v>
      </c>
      <c r="T37" s="36">
        <v>2000</v>
      </c>
      <c r="U37" s="37">
        <f>ROUNDDOWN((T37-145)/(F37*1), 0)</f>
        <v>9</v>
      </c>
      <c r="V37" s="51"/>
      <c r="W37" s="26"/>
      <c r="X37" s="39" t="s">
        <v>71</v>
      </c>
      <c r="Y37" s="40"/>
      <c r="Z37" s="40" t="s">
        <v>1</v>
      </c>
      <c r="AA37" s="40">
        <v>40</v>
      </c>
      <c r="AB37" s="27"/>
      <c r="AC37" s="42">
        <v>4</v>
      </c>
      <c r="AD37" s="42">
        <v>7</v>
      </c>
      <c r="AE37" s="38"/>
      <c r="AF37" s="42">
        <v>4</v>
      </c>
      <c r="AG37" s="42">
        <v>13</v>
      </c>
      <c r="AH37" s="57"/>
      <c r="AI37" s="58"/>
      <c r="AJ37" s="59"/>
    </row>
    <row r="38" spans="1:45" ht="90" customHeight="1" x14ac:dyDescent="0.3">
      <c r="A38" s="56"/>
      <c r="B38" s="29"/>
      <c r="C38" s="29"/>
      <c r="D38" s="29"/>
      <c r="E38" s="29"/>
      <c r="F38" s="1">
        <v>205</v>
      </c>
      <c r="G38" s="1" t="s">
        <v>12</v>
      </c>
      <c r="H38" s="45"/>
      <c r="I38" s="27"/>
      <c r="J38" s="31">
        <v>16</v>
      </c>
      <c r="K38" s="31">
        <v>1400</v>
      </c>
      <c r="L38" s="32">
        <f>ROUNDDOWN((K38-145)/F38, 0)</f>
        <v>6</v>
      </c>
      <c r="M38" s="33"/>
      <c r="N38" s="34">
        <v>16</v>
      </c>
      <c r="O38" s="34">
        <v>2700</v>
      </c>
      <c r="P38" s="35">
        <f>ROUNDDOWN((O38-145)/(F38*1), 0)</f>
        <v>12</v>
      </c>
      <c r="Q38" s="51"/>
      <c r="R38" s="26"/>
      <c r="S38" s="36">
        <v>8</v>
      </c>
      <c r="T38" s="36">
        <v>2000</v>
      </c>
      <c r="U38" s="37">
        <f>ROUNDDOWN((T38-145)/(F38*1), 0)</f>
        <v>9</v>
      </c>
      <c r="V38" s="51"/>
      <c r="W38" s="26"/>
      <c r="X38" s="46"/>
      <c r="Y38" s="40"/>
      <c r="Z38" s="40"/>
      <c r="AA38" s="40"/>
      <c r="AB38" s="27"/>
      <c r="AC38" s="42">
        <v>4</v>
      </c>
      <c r="AD38" s="42">
        <v>6</v>
      </c>
      <c r="AE38" s="38"/>
      <c r="AF38" s="42">
        <v>4</v>
      </c>
      <c r="AG38" s="42">
        <v>12</v>
      </c>
      <c r="AH38" s="57"/>
      <c r="AI38" s="58"/>
      <c r="AJ38" s="59"/>
    </row>
    <row r="39" spans="1:45" ht="90" customHeight="1" x14ac:dyDescent="0.3">
      <c r="A39" s="56"/>
      <c r="B39" s="29"/>
      <c r="C39" s="29"/>
      <c r="D39" s="29"/>
      <c r="E39" s="29"/>
      <c r="F39" s="1">
        <v>224</v>
      </c>
      <c r="G39" s="1" t="s">
        <v>13</v>
      </c>
      <c r="H39" s="45"/>
      <c r="I39" s="27"/>
      <c r="J39" s="31">
        <v>16</v>
      </c>
      <c r="K39" s="31">
        <v>1400</v>
      </c>
      <c r="L39" s="32">
        <f>ROUNDDOWN((K39-145)/F39, 0)</f>
        <v>5</v>
      </c>
      <c r="M39" s="33"/>
      <c r="N39" s="34">
        <v>16</v>
      </c>
      <c r="O39" s="34">
        <v>2700</v>
      </c>
      <c r="P39" s="35">
        <f>ROUNDDOWN((O39-145)/(F39*1), 0)</f>
        <v>11</v>
      </c>
      <c r="Q39" s="51"/>
      <c r="R39" s="26"/>
      <c r="S39" s="36">
        <v>8</v>
      </c>
      <c r="T39" s="36">
        <v>2000</v>
      </c>
      <c r="U39" s="37">
        <f>ROUNDDOWN((T39-145)/(F39*1), 0)</f>
        <v>8</v>
      </c>
      <c r="V39" s="51"/>
      <c r="W39" s="26"/>
      <c r="X39" s="46"/>
      <c r="Y39" s="40"/>
      <c r="Z39" s="40"/>
      <c r="AA39" s="40"/>
      <c r="AB39" s="27"/>
      <c r="AC39" s="42">
        <v>4</v>
      </c>
      <c r="AD39" s="42">
        <v>6</v>
      </c>
      <c r="AE39" s="38"/>
      <c r="AF39" s="42">
        <v>4</v>
      </c>
      <c r="AG39" s="42">
        <v>11</v>
      </c>
      <c r="AH39" s="57"/>
      <c r="AI39" s="58"/>
      <c r="AJ39" s="59"/>
    </row>
    <row r="40" spans="1:45" ht="90" customHeight="1" x14ac:dyDescent="0.3">
      <c r="A40" s="56"/>
      <c r="B40" s="29"/>
      <c r="C40" s="29"/>
      <c r="D40" s="29"/>
      <c r="E40" s="29"/>
      <c r="F40" s="1">
        <v>245</v>
      </c>
      <c r="G40" s="1" t="s">
        <v>14</v>
      </c>
      <c r="H40" s="45"/>
      <c r="I40" s="27"/>
      <c r="J40" s="31">
        <v>16</v>
      </c>
      <c r="K40" s="31">
        <v>1400</v>
      </c>
      <c r="L40" s="32">
        <f>ROUNDDOWN((K40-145)/F40, 0)</f>
        <v>5</v>
      </c>
      <c r="M40" s="33"/>
      <c r="N40" s="34">
        <v>16</v>
      </c>
      <c r="O40" s="34">
        <v>2700</v>
      </c>
      <c r="P40" s="35">
        <f>ROUNDDOWN((O40-145)/(F40*1), 0)</f>
        <v>10</v>
      </c>
      <c r="Q40" s="51"/>
      <c r="R40" s="26"/>
      <c r="S40" s="36">
        <v>8</v>
      </c>
      <c r="T40" s="36">
        <v>2000</v>
      </c>
      <c r="U40" s="37">
        <f>ROUNDDOWN((T40-145)/(F40*1), 0)</f>
        <v>7</v>
      </c>
      <c r="V40" s="51"/>
      <c r="W40" s="26"/>
      <c r="X40" s="46"/>
      <c r="Y40" s="40"/>
      <c r="Z40" s="40"/>
      <c r="AA40" s="40"/>
      <c r="AB40" s="27"/>
      <c r="AC40" s="42">
        <v>4</v>
      </c>
      <c r="AD40" s="42">
        <v>5</v>
      </c>
      <c r="AE40" s="38"/>
      <c r="AF40" s="42">
        <v>4</v>
      </c>
      <c r="AG40" s="42">
        <v>10</v>
      </c>
      <c r="AH40" s="57"/>
      <c r="AI40" s="58"/>
      <c r="AJ40" s="59"/>
    </row>
    <row r="41" spans="1:45" ht="90" customHeight="1" x14ac:dyDescent="0.3">
      <c r="A41" s="56"/>
      <c r="B41" s="29"/>
      <c r="C41" s="29"/>
      <c r="D41" s="29"/>
      <c r="E41" s="29"/>
      <c r="F41" s="1">
        <v>268</v>
      </c>
      <c r="G41" s="1" t="s">
        <v>15</v>
      </c>
      <c r="H41" s="47"/>
      <c r="I41" s="27"/>
      <c r="J41" s="31">
        <v>16</v>
      </c>
      <c r="K41" s="31">
        <v>1400</v>
      </c>
      <c r="L41" s="32">
        <f>ROUNDDOWN((K41-145)/F41, 0)</f>
        <v>4</v>
      </c>
      <c r="M41" s="33"/>
      <c r="N41" s="34">
        <v>16</v>
      </c>
      <c r="O41" s="34">
        <v>2700</v>
      </c>
      <c r="P41" s="35">
        <f>ROUNDDOWN((O41-145)/(F41*1), 0)</f>
        <v>9</v>
      </c>
      <c r="Q41" s="51"/>
      <c r="R41" s="26"/>
      <c r="S41" s="36">
        <v>8</v>
      </c>
      <c r="T41" s="36">
        <v>2000</v>
      </c>
      <c r="U41" s="37">
        <f>ROUNDDOWN((T41-145)/(F41*1), 0)</f>
        <v>6</v>
      </c>
      <c r="V41" s="51"/>
      <c r="W41" s="26"/>
      <c r="X41" s="48"/>
      <c r="Y41" s="40"/>
      <c r="Z41" s="40"/>
      <c r="AA41" s="40"/>
      <c r="AB41" s="27"/>
      <c r="AC41" s="42">
        <v>4</v>
      </c>
      <c r="AD41" s="42">
        <v>5</v>
      </c>
      <c r="AE41" s="38"/>
      <c r="AF41" s="42">
        <v>4</v>
      </c>
      <c r="AG41" s="42">
        <v>10</v>
      </c>
      <c r="AH41" s="57"/>
      <c r="AI41" s="58"/>
      <c r="AJ41" s="59"/>
    </row>
    <row r="42" spans="1:45" ht="25.2" customHeight="1" x14ac:dyDescent="0.3">
      <c r="B42" s="22"/>
      <c r="C42" s="22"/>
      <c r="D42" s="22"/>
      <c r="E42" s="22"/>
      <c r="F42" s="22"/>
      <c r="G42" s="22"/>
      <c r="H42" s="38"/>
      <c r="I42" s="27"/>
      <c r="J42" s="22"/>
      <c r="K42" s="22"/>
      <c r="L42" s="22"/>
      <c r="M42" s="33"/>
      <c r="N42" s="22"/>
      <c r="O42" s="22"/>
      <c r="P42" s="22"/>
      <c r="Q42" s="26"/>
      <c r="R42" s="26"/>
      <c r="S42" s="26"/>
      <c r="T42" s="26"/>
      <c r="U42" s="26"/>
      <c r="V42" s="26"/>
      <c r="W42" s="26"/>
      <c r="X42" s="26"/>
    </row>
    <row r="43" spans="1:45" ht="100.2" customHeight="1" x14ac:dyDescent="0.3">
      <c r="B43" s="22"/>
      <c r="C43" s="22"/>
      <c r="D43" s="22"/>
      <c r="E43" s="22"/>
      <c r="F43" s="22"/>
      <c r="G43" s="22"/>
      <c r="H43" s="38"/>
      <c r="I43" s="27"/>
      <c r="J43" s="22"/>
      <c r="K43" s="22"/>
      <c r="L43" s="22"/>
      <c r="M43" s="33"/>
      <c r="N43" s="22"/>
      <c r="O43" s="22"/>
      <c r="P43" s="22"/>
      <c r="Q43" s="26"/>
      <c r="R43" s="26"/>
      <c r="S43" s="26"/>
      <c r="T43" s="26"/>
      <c r="U43" s="26"/>
      <c r="V43" s="26"/>
    </row>
    <row r="44" spans="1:45" ht="60" customHeight="1" x14ac:dyDescent="0.7">
      <c r="B44" s="3" t="s">
        <v>94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V44" s="26"/>
      <c r="W44" s="5"/>
      <c r="X44" s="5"/>
    </row>
    <row r="45" spans="1:45" ht="64.95" customHeight="1" x14ac:dyDescent="0.3">
      <c r="B45" s="8"/>
      <c r="C45" s="9"/>
      <c r="D45" s="10"/>
      <c r="E45" s="9"/>
      <c r="F45" s="9"/>
      <c r="G45" s="9"/>
      <c r="H45" s="11"/>
      <c r="I45" s="12"/>
      <c r="J45" s="13" t="s">
        <v>99</v>
      </c>
      <c r="K45" s="13" t="s">
        <v>85</v>
      </c>
      <c r="L45" s="13" t="s">
        <v>100</v>
      </c>
      <c r="M45" s="14"/>
      <c r="N45" s="15" t="s">
        <v>101</v>
      </c>
      <c r="O45" s="15" t="s">
        <v>86</v>
      </c>
      <c r="P45" s="15" t="s">
        <v>87</v>
      </c>
      <c r="Q45" s="14"/>
      <c r="R45" s="14"/>
      <c r="S45" s="16" t="s">
        <v>102</v>
      </c>
      <c r="T45" s="16" t="s">
        <v>103</v>
      </c>
      <c r="U45" s="16" t="s">
        <v>104</v>
      </c>
      <c r="V45" s="22"/>
      <c r="W45" s="17"/>
      <c r="X45" s="17"/>
    </row>
    <row r="46" spans="1:45" ht="90" customHeight="1" x14ac:dyDescent="0.3">
      <c r="A46" s="56">
        <v>4</v>
      </c>
      <c r="B46" s="29" t="s">
        <v>4</v>
      </c>
      <c r="C46" s="29"/>
      <c r="D46" s="29">
        <v>4</v>
      </c>
      <c r="E46" s="29">
        <v>140</v>
      </c>
      <c r="F46" s="1">
        <v>192</v>
      </c>
      <c r="G46" s="1" t="s">
        <v>6</v>
      </c>
      <c r="H46" s="30">
        <v>120</v>
      </c>
      <c r="I46" s="27"/>
      <c r="J46" s="31">
        <v>12</v>
      </c>
      <c r="K46" s="31">
        <v>1400</v>
      </c>
      <c r="L46" s="32">
        <f>ROUNDDOWN((K46-145)/F46, 0)</f>
        <v>6</v>
      </c>
      <c r="M46" s="33"/>
      <c r="N46" s="34">
        <v>12</v>
      </c>
      <c r="O46" s="34">
        <v>2700</v>
      </c>
      <c r="P46" s="35">
        <f>ROUNDDOWN((O46-145)/(F46*1), 0)</f>
        <v>13</v>
      </c>
      <c r="Q46" s="51"/>
      <c r="R46" s="26"/>
      <c r="S46" s="36">
        <v>6</v>
      </c>
      <c r="T46" s="36">
        <v>2000</v>
      </c>
      <c r="U46" s="37">
        <f>ROUNDDOWN((T46-145)/(F46*1), 0)</f>
        <v>9</v>
      </c>
      <c r="V46" s="29"/>
      <c r="W46" s="38"/>
      <c r="X46" s="38"/>
    </row>
    <row r="47" spans="1:45" ht="90" customHeight="1" x14ac:dyDescent="0.3">
      <c r="A47" s="56"/>
      <c r="B47" s="29"/>
      <c r="C47" s="29"/>
      <c r="D47" s="29"/>
      <c r="E47" s="29"/>
      <c r="F47" s="1">
        <v>205</v>
      </c>
      <c r="G47" s="1" t="s">
        <v>7</v>
      </c>
      <c r="H47" s="45"/>
      <c r="I47" s="27"/>
      <c r="J47" s="31">
        <v>12</v>
      </c>
      <c r="K47" s="31">
        <v>1400</v>
      </c>
      <c r="L47" s="32">
        <f>ROUNDDOWN((K47-145)/F47, 0)</f>
        <v>6</v>
      </c>
      <c r="M47" s="33"/>
      <c r="N47" s="34">
        <v>12</v>
      </c>
      <c r="O47" s="34">
        <v>2700</v>
      </c>
      <c r="P47" s="35">
        <f>ROUNDDOWN((O47-145)/(F47*1), 0)</f>
        <v>12</v>
      </c>
      <c r="Q47" s="51"/>
      <c r="R47" s="22"/>
      <c r="S47" s="36">
        <v>6</v>
      </c>
      <c r="T47" s="36">
        <v>2000</v>
      </c>
      <c r="U47" s="37">
        <f>ROUNDDOWN((T47-145)/(F47*1), 0)</f>
        <v>9</v>
      </c>
      <c r="V47" s="29"/>
      <c r="W47" s="38"/>
      <c r="X47" s="38"/>
    </row>
    <row r="48" spans="1:45" ht="90" customHeight="1" x14ac:dyDescent="0.3">
      <c r="A48" s="56"/>
      <c r="B48" s="29"/>
      <c r="C48" s="29"/>
      <c r="D48" s="29"/>
      <c r="E48" s="29"/>
      <c r="F48" s="1">
        <v>224</v>
      </c>
      <c r="G48" s="1" t="s">
        <v>8</v>
      </c>
      <c r="H48" s="45"/>
      <c r="I48" s="27"/>
      <c r="J48" s="31">
        <v>12</v>
      </c>
      <c r="K48" s="31">
        <v>1400</v>
      </c>
      <c r="L48" s="32">
        <f>ROUNDDOWN((K48-145)/F48, 0)</f>
        <v>5</v>
      </c>
      <c r="M48" s="33"/>
      <c r="N48" s="34">
        <v>12</v>
      </c>
      <c r="O48" s="34">
        <v>2700</v>
      </c>
      <c r="P48" s="35">
        <f>ROUNDDOWN((O48-145)/(F48*1), 0)</f>
        <v>11</v>
      </c>
      <c r="Q48" s="51"/>
      <c r="R48" s="22"/>
      <c r="S48" s="36">
        <v>6</v>
      </c>
      <c r="T48" s="36">
        <v>2000</v>
      </c>
      <c r="U48" s="37">
        <f>ROUNDDOWN((T48-145)/(F48*1), 0)</f>
        <v>8</v>
      </c>
      <c r="V48" s="29"/>
      <c r="W48" s="38"/>
      <c r="X48" s="38"/>
    </row>
    <row r="49" spans="1:38" ht="90" customHeight="1" x14ac:dyDescent="0.3">
      <c r="A49" s="56"/>
      <c r="B49" s="29"/>
      <c r="C49" s="29"/>
      <c r="D49" s="29"/>
      <c r="E49" s="29"/>
      <c r="F49" s="1">
        <v>245</v>
      </c>
      <c r="G49" s="1" t="s">
        <v>9</v>
      </c>
      <c r="H49" s="45"/>
      <c r="I49" s="27"/>
      <c r="J49" s="31">
        <v>12</v>
      </c>
      <c r="K49" s="31">
        <v>1400</v>
      </c>
      <c r="L49" s="32">
        <f>ROUNDDOWN((K49-145)/F49, 0)</f>
        <v>5</v>
      </c>
      <c r="M49" s="33"/>
      <c r="N49" s="34">
        <v>12</v>
      </c>
      <c r="O49" s="34">
        <v>2700</v>
      </c>
      <c r="P49" s="35">
        <f>ROUNDDOWN((O49-145)/(F49*1), 0)</f>
        <v>10</v>
      </c>
      <c r="Q49" s="51"/>
      <c r="R49" s="22"/>
      <c r="S49" s="36">
        <v>6</v>
      </c>
      <c r="T49" s="36">
        <v>2000</v>
      </c>
      <c r="U49" s="37">
        <f>ROUNDDOWN((T49-145)/(F49*1), 0)</f>
        <v>7</v>
      </c>
      <c r="V49" s="29"/>
      <c r="W49" s="38"/>
      <c r="X49" s="38"/>
    </row>
    <row r="50" spans="1:38" ht="90" customHeight="1" x14ac:dyDescent="0.3">
      <c r="A50" s="56"/>
      <c r="B50" s="29"/>
      <c r="C50" s="29"/>
      <c r="D50" s="29"/>
      <c r="E50" s="29"/>
      <c r="F50" s="1">
        <v>268</v>
      </c>
      <c r="G50" s="1" t="s">
        <v>10</v>
      </c>
      <c r="H50" s="47"/>
      <c r="I50" s="27"/>
      <c r="J50" s="31">
        <v>12</v>
      </c>
      <c r="K50" s="31">
        <v>1400</v>
      </c>
      <c r="L50" s="32">
        <f>ROUNDDOWN((K50-145)/F50, 0)</f>
        <v>4</v>
      </c>
      <c r="M50" s="33"/>
      <c r="N50" s="34">
        <v>12</v>
      </c>
      <c r="O50" s="34">
        <v>2700</v>
      </c>
      <c r="P50" s="35">
        <f>ROUNDDOWN((O50-145)/(F50*1), 0)</f>
        <v>9</v>
      </c>
      <c r="Q50" s="51"/>
      <c r="R50" s="22"/>
      <c r="S50" s="36">
        <v>6</v>
      </c>
      <c r="T50" s="36">
        <v>2000</v>
      </c>
      <c r="U50" s="37">
        <f>ROUNDDOWN((T50-145)/(F50*1), 0)</f>
        <v>6</v>
      </c>
      <c r="V50" s="29"/>
      <c r="W50" s="38"/>
      <c r="X50" s="38"/>
    </row>
    <row r="51" spans="1:38" ht="25.2" customHeight="1" x14ac:dyDescent="0.4">
      <c r="B51" s="22"/>
      <c r="C51" s="23"/>
      <c r="D51" s="22"/>
      <c r="E51" s="24"/>
      <c r="F51" s="24"/>
      <c r="G51" s="24"/>
      <c r="H51" s="25"/>
      <c r="J51" s="26"/>
      <c r="K51" s="26"/>
      <c r="L51" s="26"/>
      <c r="M51" s="26"/>
      <c r="N51" s="26"/>
      <c r="O51" s="26"/>
      <c r="P51" s="26"/>
      <c r="Q51" s="26"/>
      <c r="R51" s="26"/>
      <c r="S51" s="22"/>
      <c r="T51" s="22"/>
      <c r="U51" s="22"/>
      <c r="V51" s="26"/>
    </row>
    <row r="52" spans="1:38" ht="100.2" customHeight="1" x14ac:dyDescent="0.3">
      <c r="B52" s="22"/>
      <c r="C52" s="22"/>
      <c r="D52" s="22"/>
      <c r="E52" s="22"/>
      <c r="F52" s="22"/>
      <c r="G52" s="22"/>
      <c r="H52" s="38"/>
      <c r="I52" s="27"/>
      <c r="J52" s="22"/>
      <c r="K52" s="22"/>
      <c r="L52" s="22"/>
      <c r="M52" s="33"/>
      <c r="N52" s="22"/>
      <c r="O52" s="22"/>
      <c r="P52" s="22"/>
      <c r="Q52" s="26"/>
      <c r="R52" s="26"/>
      <c r="S52" s="26"/>
      <c r="T52" s="26"/>
      <c r="U52" s="26"/>
      <c r="V52" s="26"/>
    </row>
    <row r="53" spans="1:38" ht="60" customHeight="1" x14ac:dyDescent="0.7">
      <c r="B53" s="3" t="s">
        <v>94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6"/>
      <c r="V53" s="26"/>
    </row>
    <row r="54" spans="1:38" ht="64.95" customHeight="1" x14ac:dyDescent="0.3">
      <c r="B54" s="8" t="s">
        <v>79</v>
      </c>
      <c r="C54" s="9" t="s">
        <v>80</v>
      </c>
      <c r="D54" s="10" t="s">
        <v>81</v>
      </c>
      <c r="E54" s="9" t="s">
        <v>82</v>
      </c>
      <c r="F54" s="9" t="s">
        <v>96</v>
      </c>
      <c r="G54" s="9" t="s">
        <v>83</v>
      </c>
      <c r="H54" s="11" t="s">
        <v>84</v>
      </c>
      <c r="I54" s="12"/>
      <c r="J54" s="13" t="s">
        <v>99</v>
      </c>
      <c r="K54" s="13" t="s">
        <v>85</v>
      </c>
      <c r="L54" s="13" t="s">
        <v>100</v>
      </c>
      <c r="M54" s="14"/>
      <c r="N54" s="15" t="s">
        <v>101</v>
      </c>
      <c r="O54" s="15" t="s">
        <v>86</v>
      </c>
      <c r="P54" s="15" t="s">
        <v>87</v>
      </c>
      <c r="Q54" s="14"/>
      <c r="R54" s="14"/>
      <c r="S54" s="16" t="s">
        <v>102</v>
      </c>
      <c r="T54" s="16" t="s">
        <v>103</v>
      </c>
      <c r="U54" s="16" t="s">
        <v>104</v>
      </c>
      <c r="V54" s="26"/>
    </row>
    <row r="55" spans="1:38" ht="24.75" customHeight="1" x14ac:dyDescent="0.3">
      <c r="B55" s="22"/>
      <c r="C55" s="22"/>
      <c r="D55" s="22"/>
      <c r="E55" s="22"/>
      <c r="F55" s="22"/>
      <c r="G55" s="24"/>
      <c r="H55" s="38"/>
      <c r="I55" s="27"/>
      <c r="J55" s="22"/>
      <c r="K55" s="22"/>
      <c r="L55" s="22"/>
      <c r="M55" s="33"/>
      <c r="N55" s="22"/>
      <c r="O55" s="22"/>
      <c r="P55" s="22"/>
      <c r="Q55" s="26"/>
      <c r="R55" s="26"/>
      <c r="S55" s="26"/>
      <c r="T55" s="26"/>
      <c r="U55" s="26"/>
      <c r="V55" s="26"/>
      <c r="W55" s="26"/>
      <c r="X55" s="26"/>
      <c r="Y55" s="53"/>
      <c r="Z55" s="53"/>
      <c r="AA55" s="53"/>
      <c r="AB55" s="53"/>
      <c r="AC55" s="53"/>
      <c r="AD55" s="26"/>
      <c r="AE55" s="53"/>
      <c r="AF55" s="53"/>
      <c r="AG55" s="53"/>
      <c r="AH55" s="53"/>
      <c r="AI55" s="53"/>
      <c r="AJ55" s="53"/>
      <c r="AK55" s="53"/>
      <c r="AL55" s="53"/>
    </row>
    <row r="56" spans="1:38" ht="90" customHeight="1" x14ac:dyDescent="0.3">
      <c r="A56" s="56">
        <v>5</v>
      </c>
      <c r="B56" s="29" t="s">
        <v>72</v>
      </c>
      <c r="C56" s="29"/>
      <c r="D56" s="29">
        <v>4</v>
      </c>
      <c r="E56" s="29">
        <v>105</v>
      </c>
      <c r="F56" s="1">
        <v>192</v>
      </c>
      <c r="G56" s="1" t="s">
        <v>11</v>
      </c>
      <c r="H56" s="30">
        <v>140</v>
      </c>
      <c r="I56" s="27"/>
      <c r="J56" s="31">
        <v>22</v>
      </c>
      <c r="K56" s="31">
        <v>1400</v>
      </c>
      <c r="L56" s="32">
        <f>ROUNDDOWN((K56-145)/F56, 0)</f>
        <v>6</v>
      </c>
      <c r="M56" s="33"/>
      <c r="N56" s="34">
        <v>22</v>
      </c>
      <c r="O56" s="34">
        <v>2700</v>
      </c>
      <c r="P56" s="35">
        <f>ROUNDDOWN((O56-145)/(F56*1), 0)</f>
        <v>13</v>
      </c>
      <c r="Q56" s="51"/>
      <c r="R56" s="26"/>
      <c r="S56" s="36">
        <v>10</v>
      </c>
      <c r="T56" s="36">
        <v>2000</v>
      </c>
      <c r="U56" s="37">
        <f>ROUNDDOWN((T56-145)/(F56*1), 0)</f>
        <v>9</v>
      </c>
      <c r="V56" s="51"/>
    </row>
    <row r="57" spans="1:38" ht="90" customHeight="1" x14ac:dyDescent="0.3">
      <c r="A57" s="56"/>
      <c r="B57" s="29"/>
      <c r="C57" s="29"/>
      <c r="D57" s="29"/>
      <c r="E57" s="29"/>
      <c r="F57" s="1">
        <v>205</v>
      </c>
      <c r="G57" s="1" t="s">
        <v>12</v>
      </c>
      <c r="H57" s="45"/>
      <c r="I57" s="27"/>
      <c r="J57" s="31">
        <v>22</v>
      </c>
      <c r="K57" s="31">
        <v>1400</v>
      </c>
      <c r="L57" s="32">
        <f>ROUNDDOWN((K57-145)/F57, 0)</f>
        <v>6</v>
      </c>
      <c r="M57" s="33"/>
      <c r="N57" s="34">
        <v>22</v>
      </c>
      <c r="O57" s="34">
        <v>2700</v>
      </c>
      <c r="P57" s="35">
        <f>ROUNDDOWN((O57-145)/(F57*1), 0)</f>
        <v>12</v>
      </c>
      <c r="Q57" s="51"/>
      <c r="R57" s="26"/>
      <c r="S57" s="36">
        <v>10</v>
      </c>
      <c r="T57" s="36">
        <v>2000</v>
      </c>
      <c r="U57" s="37">
        <f>ROUNDDOWN((T57-145)/(F57*1), 0)</f>
        <v>9</v>
      </c>
      <c r="V57" s="51"/>
    </row>
    <row r="58" spans="1:38" ht="90" customHeight="1" x14ac:dyDescent="0.3">
      <c r="A58" s="56"/>
      <c r="B58" s="29"/>
      <c r="C58" s="29"/>
      <c r="D58" s="29"/>
      <c r="E58" s="29"/>
      <c r="F58" s="1">
        <v>224</v>
      </c>
      <c r="G58" s="1" t="s">
        <v>13</v>
      </c>
      <c r="H58" s="45"/>
      <c r="I58" s="27"/>
      <c r="J58" s="31">
        <v>22</v>
      </c>
      <c r="K58" s="31">
        <v>1400</v>
      </c>
      <c r="L58" s="32">
        <f>ROUNDDOWN((K58-145)/F58, 0)</f>
        <v>5</v>
      </c>
      <c r="M58" s="33"/>
      <c r="N58" s="34">
        <v>22</v>
      </c>
      <c r="O58" s="34">
        <v>2700</v>
      </c>
      <c r="P58" s="35">
        <f>ROUNDDOWN((O58-145)/(F58*1), 0)</f>
        <v>11</v>
      </c>
      <c r="Q58" s="51"/>
      <c r="R58" s="26"/>
      <c r="S58" s="36">
        <v>10</v>
      </c>
      <c r="T58" s="36">
        <v>2000</v>
      </c>
      <c r="U58" s="37">
        <f>ROUNDDOWN((T58-145)/(F58*1), 0)</f>
        <v>8</v>
      </c>
      <c r="V58" s="51"/>
    </row>
    <row r="59" spans="1:38" ht="90" customHeight="1" x14ac:dyDescent="0.3">
      <c r="A59" s="56"/>
      <c r="B59" s="29"/>
      <c r="C59" s="29"/>
      <c r="D59" s="29"/>
      <c r="E59" s="29"/>
      <c r="F59" s="1">
        <v>245</v>
      </c>
      <c r="G59" s="1" t="s">
        <v>14</v>
      </c>
      <c r="H59" s="45"/>
      <c r="I59" s="27"/>
      <c r="J59" s="31">
        <v>22</v>
      </c>
      <c r="K59" s="31">
        <v>1400</v>
      </c>
      <c r="L59" s="32">
        <f>ROUNDDOWN((K59-145)/F59, 0)</f>
        <v>5</v>
      </c>
      <c r="M59" s="33"/>
      <c r="N59" s="34">
        <v>22</v>
      </c>
      <c r="O59" s="34">
        <v>2700</v>
      </c>
      <c r="P59" s="35">
        <f>ROUNDDOWN((O59-145)/(F59*1), 0)</f>
        <v>10</v>
      </c>
      <c r="Q59" s="51"/>
      <c r="R59" s="26"/>
      <c r="S59" s="36">
        <v>10</v>
      </c>
      <c r="T59" s="36">
        <v>2000</v>
      </c>
      <c r="U59" s="37">
        <f>ROUNDDOWN((T59-145)/(F59*1), 0)</f>
        <v>7</v>
      </c>
      <c r="V59" s="51"/>
    </row>
    <row r="60" spans="1:38" ht="90" customHeight="1" x14ac:dyDescent="0.3">
      <c r="A60" s="56"/>
      <c r="B60" s="29"/>
      <c r="C60" s="29"/>
      <c r="D60" s="29"/>
      <c r="E60" s="29"/>
      <c r="F60" s="1">
        <v>260</v>
      </c>
      <c r="G60" s="1" t="s">
        <v>15</v>
      </c>
      <c r="H60" s="47"/>
      <c r="I60" s="27"/>
      <c r="J60" s="31">
        <v>22</v>
      </c>
      <c r="K60" s="31">
        <v>1400</v>
      </c>
      <c r="L60" s="32">
        <f>ROUNDDOWN((K60-145)/F60, 0)</f>
        <v>4</v>
      </c>
      <c r="M60" s="33"/>
      <c r="N60" s="34">
        <v>22</v>
      </c>
      <c r="O60" s="34">
        <v>2700</v>
      </c>
      <c r="P60" s="35">
        <f>ROUNDDOWN((O60-145)/(F60*1), 0)</f>
        <v>9</v>
      </c>
      <c r="Q60" s="51"/>
      <c r="R60" s="26"/>
      <c r="S60" s="36">
        <v>10</v>
      </c>
      <c r="T60" s="36">
        <v>2000</v>
      </c>
      <c r="U60" s="37">
        <f>ROUNDDOWN((T60-145)/(F60*1), 0)</f>
        <v>7</v>
      </c>
      <c r="V60" s="51"/>
    </row>
    <row r="61" spans="1:38" ht="25.2" customHeight="1" x14ac:dyDescent="0.3">
      <c r="C61" s="1"/>
      <c r="D61" s="1"/>
      <c r="E61" s="1"/>
      <c r="F61" s="1"/>
      <c r="G61" s="1"/>
      <c r="H61" s="60"/>
      <c r="I61" s="27"/>
      <c r="J61" s="1"/>
      <c r="K61" s="1"/>
      <c r="L61" s="1"/>
      <c r="M61" s="33"/>
      <c r="N61" s="1"/>
      <c r="O61" s="1"/>
      <c r="P61" s="1"/>
      <c r="Q61" s="26"/>
      <c r="R61" s="26"/>
      <c r="S61" s="26"/>
      <c r="T61" s="26"/>
      <c r="U61" s="26"/>
      <c r="V61" s="26"/>
    </row>
    <row r="62" spans="1:38" ht="90" customHeight="1" x14ac:dyDescent="0.3">
      <c r="A62" s="56">
        <v>6</v>
      </c>
      <c r="B62" s="29" t="s">
        <v>45</v>
      </c>
      <c r="C62" s="29"/>
      <c r="D62" s="29">
        <v>16</v>
      </c>
      <c r="E62" s="29">
        <v>133</v>
      </c>
      <c r="F62" s="1">
        <v>192</v>
      </c>
      <c r="G62" s="1" t="s">
        <v>11</v>
      </c>
      <c r="H62" s="30">
        <v>60</v>
      </c>
      <c r="I62" s="27"/>
      <c r="J62" s="31">
        <v>6</v>
      </c>
      <c r="K62" s="31">
        <v>1400</v>
      </c>
      <c r="L62" s="32">
        <f>ROUNDDOWN((K62-145)/(F62*2), 0)</f>
        <v>3</v>
      </c>
      <c r="M62" s="33"/>
      <c r="N62" s="34">
        <v>6</v>
      </c>
      <c r="O62" s="34">
        <v>2700</v>
      </c>
      <c r="P62" s="35">
        <f>ROUNDDOWN((O62-145)/(F62*2), 0)</f>
        <v>6</v>
      </c>
      <c r="Q62" s="51"/>
      <c r="R62" s="26"/>
      <c r="S62" s="36">
        <v>3</v>
      </c>
      <c r="T62" s="36">
        <v>2000</v>
      </c>
      <c r="U62" s="37">
        <f>ROUNDDOWN((T62-145)/(F62*2), 0)</f>
        <v>4</v>
      </c>
      <c r="V62" s="51"/>
      <c r="W62" s="26"/>
      <c r="X62" s="26"/>
    </row>
    <row r="63" spans="1:38" ht="90" customHeight="1" x14ac:dyDescent="0.3">
      <c r="A63" s="56"/>
      <c r="B63" s="29"/>
      <c r="C63" s="29"/>
      <c r="D63" s="29"/>
      <c r="E63" s="29"/>
      <c r="F63" s="1">
        <v>205</v>
      </c>
      <c r="G63" s="1" t="s">
        <v>12</v>
      </c>
      <c r="H63" s="45"/>
      <c r="I63" s="27"/>
      <c r="J63" s="31">
        <v>6</v>
      </c>
      <c r="K63" s="31">
        <v>1400</v>
      </c>
      <c r="L63" s="32">
        <f>ROUNDDOWN((K63-145)/(F63*2), 0)</f>
        <v>3</v>
      </c>
      <c r="M63" s="33"/>
      <c r="N63" s="34">
        <v>6</v>
      </c>
      <c r="O63" s="34">
        <v>2700</v>
      </c>
      <c r="P63" s="35">
        <f>ROUNDDOWN((O63-145)/(F63*2), 0)</f>
        <v>6</v>
      </c>
      <c r="Q63" s="51"/>
      <c r="R63" s="26"/>
      <c r="S63" s="36">
        <v>3</v>
      </c>
      <c r="T63" s="36">
        <v>2000</v>
      </c>
      <c r="U63" s="37">
        <f>ROUNDDOWN((T63-145)/(F63*2), 0)</f>
        <v>4</v>
      </c>
      <c r="V63" s="51"/>
      <c r="W63" s="26"/>
      <c r="X63" s="26"/>
    </row>
    <row r="64" spans="1:38" ht="90" customHeight="1" x14ac:dyDescent="0.3">
      <c r="A64" s="56"/>
      <c r="B64" s="29"/>
      <c r="C64" s="29"/>
      <c r="D64" s="29"/>
      <c r="E64" s="29"/>
      <c r="F64" s="1">
        <v>225</v>
      </c>
      <c r="G64" s="1" t="s">
        <v>13</v>
      </c>
      <c r="H64" s="45"/>
      <c r="I64" s="27"/>
      <c r="J64" s="31">
        <v>6</v>
      </c>
      <c r="K64" s="31">
        <v>1400</v>
      </c>
      <c r="L64" s="32">
        <f>ROUNDDOWN((K64-145)/(F64*2), 0)</f>
        <v>2</v>
      </c>
      <c r="M64" s="33"/>
      <c r="N64" s="34">
        <v>6</v>
      </c>
      <c r="O64" s="34">
        <v>2700</v>
      </c>
      <c r="P64" s="35">
        <f>ROUNDDOWN((O64-145)/(F64*2), 0)</f>
        <v>5</v>
      </c>
      <c r="Q64" s="51"/>
      <c r="R64" s="54"/>
      <c r="S64" s="36">
        <v>3</v>
      </c>
      <c r="T64" s="36">
        <v>2000</v>
      </c>
      <c r="U64" s="37">
        <f>ROUNDDOWN((T64-145)/(F64*2), 0)</f>
        <v>4</v>
      </c>
      <c r="V64" s="51"/>
      <c r="W64" s="26"/>
      <c r="X64" s="26"/>
    </row>
    <row r="65" spans="1:45" ht="90" customHeight="1" x14ac:dyDescent="0.3">
      <c r="A65" s="56"/>
      <c r="B65" s="29"/>
      <c r="C65" s="29"/>
      <c r="D65" s="29"/>
      <c r="E65" s="29"/>
      <c r="F65" s="1">
        <v>245</v>
      </c>
      <c r="G65" s="1" t="s">
        <v>14</v>
      </c>
      <c r="H65" s="45"/>
      <c r="I65" s="27"/>
      <c r="J65" s="31">
        <v>6</v>
      </c>
      <c r="K65" s="31">
        <v>1400</v>
      </c>
      <c r="L65" s="32">
        <f>ROUNDDOWN((K65-145)/(F65*2), 0)</f>
        <v>2</v>
      </c>
      <c r="M65" s="33"/>
      <c r="N65" s="34">
        <v>6</v>
      </c>
      <c r="O65" s="34">
        <v>2700</v>
      </c>
      <c r="P65" s="35">
        <f>ROUNDDOWN((O65-145)/(F65*2), 0)</f>
        <v>5</v>
      </c>
      <c r="Q65" s="51"/>
      <c r="R65" s="26"/>
      <c r="S65" s="36">
        <v>3</v>
      </c>
      <c r="T65" s="36">
        <v>2000</v>
      </c>
      <c r="U65" s="37">
        <f>ROUNDDOWN((T65-145)/(F65*2), 0)</f>
        <v>3</v>
      </c>
      <c r="V65" s="51"/>
      <c r="W65" s="26"/>
      <c r="X65" s="26"/>
    </row>
    <row r="66" spans="1:45" ht="90" customHeight="1" x14ac:dyDescent="0.3">
      <c r="A66" s="56"/>
      <c r="B66" s="29"/>
      <c r="C66" s="29"/>
      <c r="D66" s="29"/>
      <c r="E66" s="29"/>
      <c r="F66" s="1">
        <v>268</v>
      </c>
      <c r="G66" s="1" t="s">
        <v>15</v>
      </c>
      <c r="H66" s="47"/>
      <c r="I66" s="27"/>
      <c r="J66" s="31">
        <v>6</v>
      </c>
      <c r="K66" s="31">
        <v>1400</v>
      </c>
      <c r="L66" s="32">
        <f>ROUNDDOWN((K66-145)/(F66*2), 0)</f>
        <v>2</v>
      </c>
      <c r="M66" s="33"/>
      <c r="N66" s="34">
        <v>6</v>
      </c>
      <c r="O66" s="34">
        <v>2700</v>
      </c>
      <c r="P66" s="35">
        <f>ROUNDDOWN((O66-145)/(F66*2), 0)</f>
        <v>4</v>
      </c>
      <c r="Q66" s="51"/>
      <c r="R66" s="26"/>
      <c r="S66" s="36">
        <v>3</v>
      </c>
      <c r="T66" s="36">
        <v>2000</v>
      </c>
      <c r="U66" s="37">
        <f>ROUNDDOWN((T66-145)/(F66*2), 0)</f>
        <v>3</v>
      </c>
      <c r="V66" s="51"/>
      <c r="W66" s="26"/>
      <c r="X66" s="26"/>
    </row>
    <row r="67" spans="1:45" ht="25.2" customHeight="1" x14ac:dyDescent="0.3">
      <c r="C67" s="1"/>
      <c r="D67" s="1"/>
      <c r="E67" s="1"/>
      <c r="F67" s="1"/>
      <c r="G67" s="1"/>
      <c r="H67" s="60"/>
      <c r="I67" s="27"/>
      <c r="J67" s="1"/>
      <c r="K67" s="1"/>
      <c r="L67" s="1"/>
      <c r="M67" s="33"/>
      <c r="N67" s="1"/>
      <c r="O67" s="1"/>
      <c r="P67" s="1"/>
      <c r="Q67" s="26"/>
      <c r="R67" s="26"/>
      <c r="S67" s="26"/>
      <c r="T67" s="26"/>
      <c r="U67" s="26"/>
      <c r="V67" s="26"/>
      <c r="W67" s="26"/>
      <c r="X67" s="26"/>
    </row>
    <row r="68" spans="1:45" ht="90" customHeight="1" x14ac:dyDescent="0.3">
      <c r="A68" s="56">
        <v>7</v>
      </c>
      <c r="B68" s="29" t="s">
        <v>77</v>
      </c>
      <c r="C68" s="29"/>
      <c r="D68" s="29">
        <v>12</v>
      </c>
      <c r="E68" s="29">
        <v>133</v>
      </c>
      <c r="F68" s="1">
        <v>192</v>
      </c>
      <c r="G68" s="1" t="s">
        <v>11</v>
      </c>
      <c r="H68" s="30">
        <v>60</v>
      </c>
      <c r="I68" s="27"/>
      <c r="J68" s="31">
        <v>9</v>
      </c>
      <c r="K68" s="31">
        <v>1400</v>
      </c>
      <c r="L68" s="32">
        <f>ROUNDDOWN((K68-145)/(F68*2), 0)</f>
        <v>3</v>
      </c>
      <c r="M68" s="33"/>
      <c r="N68" s="34">
        <v>9</v>
      </c>
      <c r="O68" s="34">
        <v>2700</v>
      </c>
      <c r="P68" s="35">
        <f>ROUNDDOWN((O68-145)/(F68*2), 0)</f>
        <v>6</v>
      </c>
      <c r="Q68" s="51"/>
      <c r="R68" s="26"/>
      <c r="S68" s="36">
        <v>4</v>
      </c>
      <c r="T68" s="36">
        <v>2000</v>
      </c>
      <c r="U68" s="37">
        <f>ROUNDDOWN((T68-145)/(F68*2), 0)</f>
        <v>4</v>
      </c>
      <c r="V68" s="51"/>
      <c r="W68" s="26"/>
      <c r="X68" s="26"/>
    </row>
    <row r="69" spans="1:45" ht="90" customHeight="1" x14ac:dyDescent="0.3">
      <c r="A69" s="56"/>
      <c r="B69" s="29"/>
      <c r="C69" s="29"/>
      <c r="D69" s="29"/>
      <c r="E69" s="29"/>
      <c r="F69" s="1">
        <v>205</v>
      </c>
      <c r="G69" s="1" t="s">
        <v>12</v>
      </c>
      <c r="H69" s="45"/>
      <c r="I69" s="27"/>
      <c r="J69" s="31">
        <v>9</v>
      </c>
      <c r="K69" s="31">
        <v>1400</v>
      </c>
      <c r="L69" s="32">
        <f>ROUNDDOWN((K69-145)/(F69*2), 0)</f>
        <v>3</v>
      </c>
      <c r="M69" s="33"/>
      <c r="N69" s="34">
        <v>9</v>
      </c>
      <c r="O69" s="34">
        <v>2700</v>
      </c>
      <c r="P69" s="35">
        <f>ROUNDDOWN((O69-145)/(F69*2), 0)</f>
        <v>6</v>
      </c>
      <c r="Q69" s="51"/>
      <c r="R69" s="26"/>
      <c r="S69" s="36">
        <v>4</v>
      </c>
      <c r="T69" s="36">
        <v>2000</v>
      </c>
      <c r="U69" s="37">
        <f>ROUNDDOWN((T69-145)/(F69*2), 0)</f>
        <v>4</v>
      </c>
      <c r="V69" s="51"/>
      <c r="W69" s="26"/>
      <c r="X69" s="26"/>
    </row>
    <row r="70" spans="1:45" ht="90" customHeight="1" x14ac:dyDescent="0.3">
      <c r="A70" s="56"/>
      <c r="B70" s="29"/>
      <c r="C70" s="29"/>
      <c r="D70" s="29"/>
      <c r="E70" s="29"/>
      <c r="F70" s="1">
        <v>225</v>
      </c>
      <c r="G70" s="1" t="s">
        <v>13</v>
      </c>
      <c r="H70" s="45"/>
      <c r="I70" s="27"/>
      <c r="J70" s="31">
        <v>9</v>
      </c>
      <c r="K70" s="31">
        <v>1400</v>
      </c>
      <c r="L70" s="32">
        <f>ROUNDDOWN((K70-145)/(F70*2), 0)</f>
        <v>2</v>
      </c>
      <c r="M70" s="33"/>
      <c r="N70" s="34">
        <v>9</v>
      </c>
      <c r="O70" s="34">
        <v>2700</v>
      </c>
      <c r="P70" s="35">
        <f>ROUNDDOWN((O70-145)/(F70*2), 0)</f>
        <v>5</v>
      </c>
      <c r="Q70" s="51"/>
      <c r="R70" s="26"/>
      <c r="S70" s="36">
        <v>4</v>
      </c>
      <c r="T70" s="36">
        <v>2000</v>
      </c>
      <c r="U70" s="37">
        <f>ROUNDDOWN((T70-145)/(F70*2), 0)</f>
        <v>4</v>
      </c>
      <c r="V70" s="51"/>
      <c r="W70" s="26"/>
      <c r="X70" s="26"/>
    </row>
    <row r="71" spans="1:45" ht="90" customHeight="1" x14ac:dyDescent="0.3">
      <c r="A71" s="56"/>
      <c r="B71" s="29"/>
      <c r="C71" s="29"/>
      <c r="D71" s="29"/>
      <c r="E71" s="29"/>
      <c r="F71" s="1">
        <v>245</v>
      </c>
      <c r="G71" s="1" t="s">
        <v>14</v>
      </c>
      <c r="H71" s="45"/>
      <c r="I71" s="27"/>
      <c r="J71" s="31">
        <v>9</v>
      </c>
      <c r="K71" s="31">
        <v>1400</v>
      </c>
      <c r="L71" s="32">
        <f>ROUNDDOWN((K71-145)/(F71*2), 0)</f>
        <v>2</v>
      </c>
      <c r="M71" s="33"/>
      <c r="N71" s="34">
        <v>9</v>
      </c>
      <c r="O71" s="34">
        <v>2700</v>
      </c>
      <c r="P71" s="35">
        <f>ROUNDDOWN((O71-145)/(F71*2), 0)</f>
        <v>5</v>
      </c>
      <c r="Q71" s="51"/>
      <c r="R71" s="26"/>
      <c r="S71" s="36">
        <v>4</v>
      </c>
      <c r="T71" s="36">
        <v>2000</v>
      </c>
      <c r="U71" s="37">
        <f>ROUNDDOWN((T71-145)/(F71*2), 0)</f>
        <v>3</v>
      </c>
      <c r="V71" s="51"/>
      <c r="W71" s="26"/>
      <c r="X71" s="26"/>
    </row>
    <row r="72" spans="1:45" ht="90" customHeight="1" x14ac:dyDescent="0.3">
      <c r="A72" s="56"/>
      <c r="B72" s="29"/>
      <c r="C72" s="29"/>
      <c r="D72" s="29"/>
      <c r="E72" s="29"/>
      <c r="F72" s="1">
        <v>268</v>
      </c>
      <c r="G72" s="1" t="s">
        <v>15</v>
      </c>
      <c r="H72" s="47"/>
      <c r="I72" s="27"/>
      <c r="J72" s="31">
        <v>9</v>
      </c>
      <c r="K72" s="31">
        <v>1400</v>
      </c>
      <c r="L72" s="32">
        <f>ROUNDDOWN((K72-145)/(F72*2), 0)</f>
        <v>2</v>
      </c>
      <c r="M72" s="33"/>
      <c r="N72" s="34">
        <v>9</v>
      </c>
      <c r="O72" s="34">
        <v>2700</v>
      </c>
      <c r="P72" s="35">
        <f>ROUNDDOWN((O72-145)/(F72*2), 0)</f>
        <v>4</v>
      </c>
      <c r="Q72" s="51"/>
      <c r="R72" s="26"/>
      <c r="S72" s="36">
        <v>4</v>
      </c>
      <c r="T72" s="36">
        <v>2000</v>
      </c>
      <c r="U72" s="37">
        <f>ROUNDDOWN((T72-145)/(F72*2), 0)</f>
        <v>3</v>
      </c>
      <c r="V72" s="51"/>
      <c r="W72" s="26"/>
      <c r="X72" s="26"/>
    </row>
    <row r="73" spans="1:45" ht="160.19999999999999" customHeight="1" x14ac:dyDescent="0.4">
      <c r="B73" s="22"/>
      <c r="C73" s="23"/>
      <c r="D73" s="22"/>
      <c r="E73" s="24"/>
      <c r="F73" s="24"/>
      <c r="G73" s="24"/>
      <c r="H73" s="25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61"/>
      <c r="W73" s="26"/>
      <c r="X73" s="26"/>
      <c r="Y73" s="53"/>
      <c r="Z73" s="53"/>
      <c r="AA73" s="53"/>
      <c r="AB73" s="53"/>
      <c r="AC73" s="53"/>
      <c r="AD73" s="26"/>
      <c r="AE73" s="53"/>
      <c r="AF73" s="53"/>
      <c r="AG73" s="53"/>
      <c r="AH73" s="53"/>
      <c r="AI73" s="53"/>
      <c r="AJ73" s="53"/>
      <c r="AK73" s="53"/>
      <c r="AL73" s="53"/>
    </row>
    <row r="74" spans="1:45" ht="93.6" x14ac:dyDescent="0.7">
      <c r="C74" s="61"/>
      <c r="D74" s="61"/>
      <c r="E74" s="61"/>
      <c r="F74" s="61"/>
      <c r="G74" s="61"/>
      <c r="H74" s="61" t="s">
        <v>98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4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</row>
    <row r="75" spans="1:45" ht="60" customHeight="1" x14ac:dyDescent="0.7">
      <c r="B75" s="3" t="s">
        <v>94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4"/>
      <c r="R75" s="4"/>
      <c r="S75" s="4"/>
      <c r="T75" s="4"/>
      <c r="U75" s="4"/>
      <c r="V75" s="14"/>
    </row>
    <row r="76" spans="1:45" ht="83.25" customHeight="1" x14ac:dyDescent="0.3">
      <c r="B76" s="8" t="s">
        <v>79</v>
      </c>
      <c r="C76" s="9" t="s">
        <v>80</v>
      </c>
      <c r="D76" s="10" t="s">
        <v>81</v>
      </c>
      <c r="E76" s="9" t="s">
        <v>82</v>
      </c>
      <c r="F76" s="9" t="s">
        <v>96</v>
      </c>
      <c r="G76" s="9" t="s">
        <v>83</v>
      </c>
      <c r="H76" s="11" t="s">
        <v>84</v>
      </c>
      <c r="I76" s="12"/>
      <c r="J76" s="13" t="s">
        <v>99</v>
      </c>
      <c r="K76" s="13" t="s">
        <v>85</v>
      </c>
      <c r="L76" s="13" t="s">
        <v>100</v>
      </c>
      <c r="M76" s="14"/>
      <c r="N76" s="15" t="s">
        <v>101</v>
      </c>
      <c r="O76" s="15" t="s">
        <v>86</v>
      </c>
      <c r="P76" s="15" t="s">
        <v>87</v>
      </c>
      <c r="Q76" s="14"/>
      <c r="R76" s="14"/>
      <c r="S76" s="16" t="s">
        <v>102</v>
      </c>
      <c r="T76" s="16" t="s">
        <v>103</v>
      </c>
      <c r="U76" s="16" t="s">
        <v>104</v>
      </c>
      <c r="V76" s="62"/>
    </row>
    <row r="77" spans="1:45" ht="60" customHeight="1" x14ac:dyDescent="0.3">
      <c r="A77" s="56">
        <v>8</v>
      </c>
      <c r="B77" s="29" t="s">
        <v>36</v>
      </c>
      <c r="C77" s="29"/>
      <c r="D77" s="29">
        <v>4</v>
      </c>
      <c r="E77" s="29">
        <v>122</v>
      </c>
      <c r="F77" s="1">
        <v>87</v>
      </c>
      <c r="G77" s="1" t="s">
        <v>37</v>
      </c>
      <c r="H77" s="30">
        <v>240</v>
      </c>
      <c r="I77" s="63"/>
      <c r="J77" s="31">
        <v>15</v>
      </c>
      <c r="K77" s="31">
        <v>1400</v>
      </c>
      <c r="L77" s="32">
        <f t="shared" ref="L77:L84" si="0">ROUNDDOWN((K77-145)/F77, 0)</f>
        <v>14</v>
      </c>
      <c r="M77" s="33"/>
      <c r="N77" s="34">
        <v>15</v>
      </c>
      <c r="O77" s="34">
        <v>2700</v>
      </c>
      <c r="P77" s="35">
        <f t="shared" ref="P77:P84" si="1">ROUNDDOWN((O77-145)/(F77*1), 0)</f>
        <v>29</v>
      </c>
      <c r="Q77" s="51"/>
      <c r="R77" s="26"/>
      <c r="S77" s="36">
        <v>6</v>
      </c>
      <c r="T77" s="36">
        <v>2000</v>
      </c>
      <c r="U77" s="37">
        <f t="shared" ref="U77:U84" si="2">ROUNDDOWN((T77-145)/(F77*1), 0)</f>
        <v>21</v>
      </c>
      <c r="V77" s="50"/>
    </row>
    <row r="78" spans="1:45" ht="60" customHeight="1" x14ac:dyDescent="0.3">
      <c r="A78" s="56"/>
      <c r="B78" s="29"/>
      <c r="C78" s="29"/>
      <c r="D78" s="29"/>
      <c r="E78" s="29"/>
      <c r="F78" s="1">
        <v>90</v>
      </c>
      <c r="G78" s="1" t="s">
        <v>29</v>
      </c>
      <c r="H78" s="45"/>
      <c r="I78" s="63"/>
      <c r="J78" s="31">
        <v>15</v>
      </c>
      <c r="K78" s="31">
        <v>1400</v>
      </c>
      <c r="L78" s="32">
        <f t="shared" si="0"/>
        <v>13</v>
      </c>
      <c r="M78" s="64"/>
      <c r="N78" s="34">
        <v>15</v>
      </c>
      <c r="O78" s="34">
        <v>2700</v>
      </c>
      <c r="P78" s="35">
        <f t="shared" si="1"/>
        <v>28</v>
      </c>
      <c r="Q78" s="51"/>
      <c r="R78" s="22"/>
      <c r="S78" s="36">
        <v>6</v>
      </c>
      <c r="T78" s="36">
        <v>2000</v>
      </c>
      <c r="U78" s="37">
        <f t="shared" si="2"/>
        <v>20</v>
      </c>
      <c r="V78" s="50"/>
    </row>
    <row r="79" spans="1:45" ht="60" customHeight="1" x14ac:dyDescent="0.3">
      <c r="A79" s="56"/>
      <c r="B79" s="29"/>
      <c r="C79" s="29"/>
      <c r="D79" s="29"/>
      <c r="E79" s="29"/>
      <c r="F79" s="1">
        <v>93</v>
      </c>
      <c r="G79" s="1" t="s">
        <v>30</v>
      </c>
      <c r="H79" s="45"/>
      <c r="I79" s="63"/>
      <c r="J79" s="31">
        <v>15</v>
      </c>
      <c r="K79" s="31">
        <v>1400</v>
      </c>
      <c r="L79" s="32">
        <f t="shared" si="0"/>
        <v>13</v>
      </c>
      <c r="M79" s="64"/>
      <c r="N79" s="34">
        <v>15</v>
      </c>
      <c r="O79" s="34">
        <v>2700</v>
      </c>
      <c r="P79" s="35">
        <f t="shared" si="1"/>
        <v>27</v>
      </c>
      <c r="Q79" s="51"/>
      <c r="R79" s="22"/>
      <c r="S79" s="36">
        <v>6</v>
      </c>
      <c r="T79" s="36">
        <v>2000</v>
      </c>
      <c r="U79" s="37">
        <f t="shared" si="2"/>
        <v>19</v>
      </c>
      <c r="V79" s="50"/>
    </row>
    <row r="80" spans="1:45" ht="60" customHeight="1" x14ac:dyDescent="0.3">
      <c r="A80" s="56"/>
      <c r="B80" s="29"/>
      <c r="C80" s="29"/>
      <c r="D80" s="29"/>
      <c r="E80" s="29"/>
      <c r="F80" s="1">
        <v>96</v>
      </c>
      <c r="G80" s="1" t="s">
        <v>31</v>
      </c>
      <c r="H80" s="45"/>
      <c r="I80" s="63"/>
      <c r="J80" s="31">
        <v>15</v>
      </c>
      <c r="K80" s="31">
        <v>1400</v>
      </c>
      <c r="L80" s="32">
        <f t="shared" si="0"/>
        <v>13</v>
      </c>
      <c r="M80" s="64"/>
      <c r="N80" s="34">
        <v>15</v>
      </c>
      <c r="O80" s="34">
        <v>2700</v>
      </c>
      <c r="P80" s="35">
        <f t="shared" si="1"/>
        <v>26</v>
      </c>
      <c r="Q80" s="51"/>
      <c r="R80" s="22"/>
      <c r="S80" s="36">
        <v>6</v>
      </c>
      <c r="T80" s="36">
        <v>2000</v>
      </c>
      <c r="U80" s="37">
        <f t="shared" si="2"/>
        <v>19</v>
      </c>
      <c r="V80" s="50"/>
    </row>
    <row r="81" spans="1:22" ht="60" customHeight="1" x14ac:dyDescent="0.3">
      <c r="A81" s="56"/>
      <c r="B81" s="29"/>
      <c r="C81" s="29"/>
      <c r="D81" s="29"/>
      <c r="E81" s="29"/>
      <c r="F81" s="1">
        <v>99</v>
      </c>
      <c r="G81" s="1" t="s">
        <v>32</v>
      </c>
      <c r="H81" s="45"/>
      <c r="I81" s="63"/>
      <c r="J81" s="31">
        <v>15</v>
      </c>
      <c r="K81" s="31">
        <v>1400</v>
      </c>
      <c r="L81" s="32">
        <f t="shared" si="0"/>
        <v>12</v>
      </c>
      <c r="M81" s="64"/>
      <c r="N81" s="34">
        <v>15</v>
      </c>
      <c r="O81" s="34">
        <v>2700</v>
      </c>
      <c r="P81" s="35">
        <f t="shared" si="1"/>
        <v>25</v>
      </c>
      <c r="Q81" s="51"/>
      <c r="R81" s="22"/>
      <c r="S81" s="36">
        <v>6</v>
      </c>
      <c r="T81" s="36">
        <v>2000</v>
      </c>
      <c r="U81" s="37">
        <f t="shared" si="2"/>
        <v>18</v>
      </c>
      <c r="V81" s="50"/>
    </row>
    <row r="82" spans="1:22" ht="60" customHeight="1" x14ac:dyDescent="0.3">
      <c r="A82" s="56"/>
      <c r="B82" s="29"/>
      <c r="C82" s="29"/>
      <c r="D82" s="29"/>
      <c r="E82" s="29"/>
      <c r="F82" s="1">
        <v>103</v>
      </c>
      <c r="G82" s="1" t="s">
        <v>33</v>
      </c>
      <c r="H82" s="45"/>
      <c r="I82" s="63"/>
      <c r="J82" s="31">
        <v>15</v>
      </c>
      <c r="K82" s="31">
        <v>1400</v>
      </c>
      <c r="L82" s="32">
        <f t="shared" si="0"/>
        <v>12</v>
      </c>
      <c r="M82" s="64"/>
      <c r="N82" s="34">
        <v>15</v>
      </c>
      <c r="O82" s="34">
        <v>2700</v>
      </c>
      <c r="P82" s="35">
        <f t="shared" si="1"/>
        <v>24</v>
      </c>
      <c r="Q82" s="51"/>
      <c r="R82" s="22"/>
      <c r="S82" s="36">
        <v>6</v>
      </c>
      <c r="T82" s="36">
        <v>2000</v>
      </c>
      <c r="U82" s="37">
        <f t="shared" si="2"/>
        <v>18</v>
      </c>
      <c r="V82" s="50"/>
    </row>
    <row r="83" spans="1:22" ht="60" customHeight="1" x14ac:dyDescent="0.3">
      <c r="A83" s="56"/>
      <c r="B83" s="29"/>
      <c r="C83" s="29"/>
      <c r="D83" s="29"/>
      <c r="E83" s="29"/>
      <c r="F83" s="1">
        <v>107</v>
      </c>
      <c r="G83" s="1" t="s">
        <v>34</v>
      </c>
      <c r="H83" s="45"/>
      <c r="I83" s="63"/>
      <c r="J83" s="31">
        <v>15</v>
      </c>
      <c r="K83" s="31">
        <v>1400</v>
      </c>
      <c r="L83" s="32">
        <f t="shared" si="0"/>
        <v>11</v>
      </c>
      <c r="M83" s="64"/>
      <c r="N83" s="34">
        <v>15</v>
      </c>
      <c r="O83" s="34">
        <v>2700</v>
      </c>
      <c r="P83" s="35">
        <f t="shared" si="1"/>
        <v>23</v>
      </c>
      <c r="Q83" s="51"/>
      <c r="S83" s="36">
        <v>6</v>
      </c>
      <c r="T83" s="36">
        <v>2000</v>
      </c>
      <c r="U83" s="37">
        <f t="shared" si="2"/>
        <v>17</v>
      </c>
      <c r="V83" s="50"/>
    </row>
    <row r="84" spans="1:22" ht="60" customHeight="1" x14ac:dyDescent="0.3">
      <c r="A84" s="56"/>
      <c r="B84" s="29"/>
      <c r="C84" s="29"/>
      <c r="D84" s="29"/>
      <c r="E84" s="29"/>
      <c r="F84" s="1">
        <v>112</v>
      </c>
      <c r="G84" s="1" t="s">
        <v>35</v>
      </c>
      <c r="H84" s="47"/>
      <c r="I84" s="63"/>
      <c r="J84" s="31">
        <v>15</v>
      </c>
      <c r="K84" s="31">
        <v>1400</v>
      </c>
      <c r="L84" s="32">
        <f t="shared" si="0"/>
        <v>11</v>
      </c>
      <c r="M84" s="64"/>
      <c r="N84" s="34">
        <v>15</v>
      </c>
      <c r="O84" s="34">
        <v>2700</v>
      </c>
      <c r="P84" s="35">
        <f t="shared" si="1"/>
        <v>22</v>
      </c>
      <c r="Q84" s="51"/>
      <c r="S84" s="36">
        <v>6</v>
      </c>
      <c r="T84" s="36">
        <v>2000</v>
      </c>
      <c r="U84" s="37">
        <f t="shared" si="2"/>
        <v>16</v>
      </c>
      <c r="V84" s="50"/>
    </row>
    <row r="85" spans="1:22" ht="25.2" customHeight="1" x14ac:dyDescent="0.3">
      <c r="A85" s="56"/>
      <c r="B85" s="22"/>
      <c r="C85" s="22"/>
      <c r="D85" s="22"/>
      <c r="E85" s="22"/>
      <c r="F85" s="22"/>
      <c r="G85" s="22"/>
      <c r="H85" s="65"/>
      <c r="I85" s="27"/>
      <c r="J85" s="22"/>
      <c r="K85" s="22"/>
      <c r="L85" s="22"/>
      <c r="M85" s="22"/>
      <c r="N85" s="22"/>
      <c r="O85" s="22"/>
      <c r="P85" s="22"/>
    </row>
    <row r="86" spans="1:22" ht="60" customHeight="1" x14ac:dyDescent="0.3">
      <c r="A86" s="56"/>
      <c r="B86" s="66" t="s">
        <v>36</v>
      </c>
      <c r="C86" s="66"/>
      <c r="D86" s="66">
        <v>4</v>
      </c>
      <c r="E86" s="66">
        <v>140</v>
      </c>
      <c r="F86" s="1">
        <v>90</v>
      </c>
      <c r="G86" s="1" t="s">
        <v>38</v>
      </c>
      <c r="H86" s="30">
        <v>240</v>
      </c>
      <c r="I86" s="27"/>
      <c r="J86" s="31">
        <v>12</v>
      </c>
      <c r="K86" s="31">
        <v>1400</v>
      </c>
      <c r="L86" s="32">
        <f t="shared" ref="L86:L92" si="3">ROUNDDOWN((K86-145)/F86, 0)</f>
        <v>13</v>
      </c>
      <c r="M86" s="64"/>
      <c r="N86" s="34">
        <v>12</v>
      </c>
      <c r="O86" s="34">
        <v>2700</v>
      </c>
      <c r="P86" s="35">
        <f t="shared" ref="P86:P92" si="4">ROUNDDOWN((O86-145)/(F86*1), 0)</f>
        <v>28</v>
      </c>
      <c r="Q86" s="29"/>
      <c r="R86" s="22"/>
      <c r="S86" s="36">
        <v>6</v>
      </c>
      <c r="T86" s="36">
        <v>2000</v>
      </c>
      <c r="U86" s="37">
        <f t="shared" ref="U86:U92" si="5">ROUNDDOWN((T86-145)/(F86*1), 0)</f>
        <v>20</v>
      </c>
      <c r="V86" s="50"/>
    </row>
    <row r="87" spans="1:22" ht="60" customHeight="1" x14ac:dyDescent="0.3">
      <c r="A87" s="56"/>
      <c r="B87" s="67"/>
      <c r="C87" s="67"/>
      <c r="D87" s="67"/>
      <c r="E87" s="67"/>
      <c r="F87" s="1">
        <v>93</v>
      </c>
      <c r="G87" s="1" t="s">
        <v>30</v>
      </c>
      <c r="H87" s="45"/>
      <c r="I87" s="27"/>
      <c r="J87" s="31">
        <v>12</v>
      </c>
      <c r="K87" s="31">
        <v>1400</v>
      </c>
      <c r="L87" s="32">
        <f t="shared" si="3"/>
        <v>13</v>
      </c>
      <c r="M87" s="64"/>
      <c r="N87" s="34">
        <v>12</v>
      </c>
      <c r="O87" s="34">
        <v>2700</v>
      </c>
      <c r="P87" s="35">
        <f t="shared" si="4"/>
        <v>27</v>
      </c>
      <c r="Q87" s="29"/>
      <c r="R87" s="22"/>
      <c r="S87" s="36">
        <v>6</v>
      </c>
      <c r="T87" s="36">
        <v>2000</v>
      </c>
      <c r="U87" s="37">
        <f t="shared" si="5"/>
        <v>19</v>
      </c>
      <c r="V87" s="50"/>
    </row>
    <row r="88" spans="1:22" ht="60" customHeight="1" x14ac:dyDescent="0.3">
      <c r="A88" s="56"/>
      <c r="B88" s="67"/>
      <c r="C88" s="67"/>
      <c r="D88" s="67"/>
      <c r="E88" s="67"/>
      <c r="F88" s="1">
        <v>96</v>
      </c>
      <c r="G88" s="1" t="s">
        <v>31</v>
      </c>
      <c r="H88" s="45"/>
      <c r="I88" s="27"/>
      <c r="J88" s="31">
        <v>12</v>
      </c>
      <c r="K88" s="31">
        <v>1400</v>
      </c>
      <c r="L88" s="32">
        <f t="shared" si="3"/>
        <v>13</v>
      </c>
      <c r="M88" s="64"/>
      <c r="N88" s="34">
        <v>12</v>
      </c>
      <c r="O88" s="34">
        <v>2700</v>
      </c>
      <c r="P88" s="35">
        <f t="shared" si="4"/>
        <v>26</v>
      </c>
      <c r="Q88" s="29"/>
      <c r="R88" s="22"/>
      <c r="S88" s="36">
        <v>6</v>
      </c>
      <c r="T88" s="36">
        <v>2000</v>
      </c>
      <c r="U88" s="37">
        <f t="shared" si="5"/>
        <v>19</v>
      </c>
      <c r="V88" s="50"/>
    </row>
    <row r="89" spans="1:22" ht="60" customHeight="1" x14ac:dyDescent="0.3">
      <c r="A89" s="56"/>
      <c r="B89" s="67"/>
      <c r="C89" s="67"/>
      <c r="D89" s="67"/>
      <c r="E89" s="67"/>
      <c r="F89" s="1">
        <v>99</v>
      </c>
      <c r="G89" s="1" t="s">
        <v>32</v>
      </c>
      <c r="H89" s="45"/>
      <c r="I89" s="27"/>
      <c r="J89" s="31">
        <v>12</v>
      </c>
      <c r="K89" s="31">
        <v>1400</v>
      </c>
      <c r="L89" s="32">
        <f t="shared" si="3"/>
        <v>12</v>
      </c>
      <c r="M89" s="64"/>
      <c r="N89" s="34">
        <v>12</v>
      </c>
      <c r="O89" s="34">
        <v>2700</v>
      </c>
      <c r="P89" s="35">
        <f t="shared" si="4"/>
        <v>25</v>
      </c>
      <c r="Q89" s="29"/>
      <c r="R89" s="22"/>
      <c r="S89" s="36">
        <v>6</v>
      </c>
      <c r="T89" s="36">
        <v>2000</v>
      </c>
      <c r="U89" s="37">
        <f t="shared" si="5"/>
        <v>18</v>
      </c>
      <c r="V89" s="50"/>
    </row>
    <row r="90" spans="1:22" ht="60" customHeight="1" x14ac:dyDescent="0.3">
      <c r="A90" s="56"/>
      <c r="B90" s="67"/>
      <c r="C90" s="67"/>
      <c r="D90" s="67"/>
      <c r="E90" s="67"/>
      <c r="F90" s="1">
        <v>103</v>
      </c>
      <c r="G90" s="1" t="s">
        <v>33</v>
      </c>
      <c r="H90" s="45"/>
      <c r="I90" s="27"/>
      <c r="J90" s="31">
        <v>12</v>
      </c>
      <c r="K90" s="31">
        <v>1400</v>
      </c>
      <c r="L90" s="32">
        <f t="shared" si="3"/>
        <v>12</v>
      </c>
      <c r="M90" s="64"/>
      <c r="N90" s="34">
        <v>12</v>
      </c>
      <c r="O90" s="34">
        <v>2700</v>
      </c>
      <c r="P90" s="35">
        <f t="shared" si="4"/>
        <v>24</v>
      </c>
      <c r="Q90" s="29"/>
      <c r="R90" s="22"/>
      <c r="S90" s="36">
        <v>6</v>
      </c>
      <c r="T90" s="36">
        <v>2000</v>
      </c>
      <c r="U90" s="37">
        <f t="shared" si="5"/>
        <v>18</v>
      </c>
      <c r="V90" s="50"/>
    </row>
    <row r="91" spans="1:22" ht="60" customHeight="1" x14ac:dyDescent="0.3">
      <c r="A91" s="56"/>
      <c r="B91" s="67"/>
      <c r="C91" s="67"/>
      <c r="D91" s="67"/>
      <c r="E91" s="67"/>
      <c r="F91" s="1">
        <v>107</v>
      </c>
      <c r="G91" s="1" t="s">
        <v>34</v>
      </c>
      <c r="H91" s="45"/>
      <c r="I91" s="27"/>
      <c r="J91" s="31">
        <v>12</v>
      </c>
      <c r="K91" s="31">
        <v>1400</v>
      </c>
      <c r="L91" s="32">
        <f t="shared" si="3"/>
        <v>11</v>
      </c>
      <c r="M91" s="64"/>
      <c r="N91" s="34">
        <v>12</v>
      </c>
      <c r="O91" s="34">
        <v>2700</v>
      </c>
      <c r="P91" s="35">
        <f t="shared" si="4"/>
        <v>23</v>
      </c>
      <c r="Q91" s="29"/>
      <c r="S91" s="36">
        <v>6</v>
      </c>
      <c r="T91" s="36">
        <v>2000</v>
      </c>
      <c r="U91" s="37">
        <f t="shared" si="5"/>
        <v>17</v>
      </c>
      <c r="V91" s="50"/>
    </row>
    <row r="92" spans="1:22" ht="60" customHeight="1" x14ac:dyDescent="0.3">
      <c r="B92" s="68"/>
      <c r="C92" s="68"/>
      <c r="D92" s="68"/>
      <c r="E92" s="68"/>
      <c r="F92" s="1">
        <v>112</v>
      </c>
      <c r="G92" s="1" t="s">
        <v>35</v>
      </c>
      <c r="H92" s="47"/>
      <c r="I92" s="27"/>
      <c r="J92" s="31">
        <v>12</v>
      </c>
      <c r="K92" s="31">
        <v>1400</v>
      </c>
      <c r="L92" s="32">
        <f t="shared" si="3"/>
        <v>11</v>
      </c>
      <c r="M92" s="64"/>
      <c r="N92" s="34">
        <v>12</v>
      </c>
      <c r="O92" s="34">
        <v>2700</v>
      </c>
      <c r="P92" s="35">
        <f t="shared" si="4"/>
        <v>22</v>
      </c>
      <c r="Q92" s="29"/>
      <c r="S92" s="36">
        <v>6</v>
      </c>
      <c r="T92" s="36">
        <v>2000</v>
      </c>
      <c r="U92" s="37">
        <f t="shared" si="5"/>
        <v>16</v>
      </c>
      <c r="V92" s="50"/>
    </row>
    <row r="93" spans="1:22" ht="25.2" customHeight="1" x14ac:dyDescent="0.3">
      <c r="B93" s="22"/>
      <c r="C93" s="22"/>
      <c r="D93" s="22"/>
      <c r="E93" s="22"/>
      <c r="F93" s="22"/>
      <c r="G93" s="22"/>
      <c r="H93" s="65"/>
      <c r="I93" s="27"/>
      <c r="J93" s="22"/>
      <c r="K93" s="22"/>
      <c r="L93" s="22"/>
      <c r="M93" s="22"/>
      <c r="N93" s="22"/>
      <c r="O93" s="22"/>
      <c r="P93" s="22"/>
    </row>
    <row r="94" spans="1:22" ht="60" customHeight="1" x14ac:dyDescent="0.3">
      <c r="A94" s="56">
        <v>9</v>
      </c>
      <c r="B94" s="69" t="s">
        <v>66</v>
      </c>
      <c r="C94" s="66"/>
      <c r="D94" s="66">
        <v>4</v>
      </c>
      <c r="E94" s="66">
        <v>140</v>
      </c>
      <c r="F94" s="1">
        <v>90</v>
      </c>
      <c r="G94" s="1" t="s">
        <v>38</v>
      </c>
      <c r="H94" s="30">
        <v>240</v>
      </c>
      <c r="I94" s="27"/>
      <c r="J94" s="31">
        <v>24</v>
      </c>
      <c r="K94" s="31">
        <v>1400</v>
      </c>
      <c r="L94" s="32">
        <f t="shared" ref="L94:L100" si="6">ROUNDDOWN((K94-145)/(F94*2), 0)</f>
        <v>6</v>
      </c>
      <c r="M94" s="64"/>
      <c r="N94" s="34">
        <v>24</v>
      </c>
      <c r="O94" s="34">
        <v>2700</v>
      </c>
      <c r="P94" s="35">
        <f t="shared" ref="P94:P100" si="7">ROUNDDOWN((O94-145)/(F94*2), 0)</f>
        <v>14</v>
      </c>
      <c r="Q94" s="29"/>
      <c r="R94" s="22"/>
      <c r="S94" s="36">
        <v>12</v>
      </c>
      <c r="T94" s="36">
        <v>2000</v>
      </c>
      <c r="U94" s="37">
        <f t="shared" ref="U94:U100" si="8">ROUNDDOWN((T94-145)/(F94*2), 0)</f>
        <v>10</v>
      </c>
      <c r="V94" s="50"/>
    </row>
    <row r="95" spans="1:22" ht="60" customHeight="1" x14ac:dyDescent="0.3">
      <c r="A95" s="56"/>
      <c r="B95" s="70"/>
      <c r="C95" s="67"/>
      <c r="D95" s="67"/>
      <c r="E95" s="67"/>
      <c r="F95" s="1">
        <v>93</v>
      </c>
      <c r="G95" s="1" t="s">
        <v>30</v>
      </c>
      <c r="H95" s="45"/>
      <c r="I95" s="27"/>
      <c r="J95" s="31">
        <v>24</v>
      </c>
      <c r="K95" s="31">
        <v>1400</v>
      </c>
      <c r="L95" s="32">
        <f t="shared" si="6"/>
        <v>6</v>
      </c>
      <c r="M95" s="64"/>
      <c r="N95" s="34">
        <v>24</v>
      </c>
      <c r="O95" s="34">
        <v>2700</v>
      </c>
      <c r="P95" s="35">
        <f t="shared" si="7"/>
        <v>13</v>
      </c>
      <c r="Q95" s="29"/>
      <c r="R95" s="22"/>
      <c r="S95" s="36">
        <v>12</v>
      </c>
      <c r="T95" s="36">
        <v>2000</v>
      </c>
      <c r="U95" s="37">
        <f t="shared" si="8"/>
        <v>9</v>
      </c>
      <c r="V95" s="50"/>
    </row>
    <row r="96" spans="1:22" ht="60" customHeight="1" x14ac:dyDescent="0.3">
      <c r="A96" s="56"/>
      <c r="B96" s="70"/>
      <c r="C96" s="67"/>
      <c r="D96" s="67"/>
      <c r="E96" s="67"/>
      <c r="F96" s="1">
        <v>96</v>
      </c>
      <c r="G96" s="1" t="s">
        <v>31</v>
      </c>
      <c r="H96" s="45"/>
      <c r="I96" s="27"/>
      <c r="J96" s="31">
        <v>24</v>
      </c>
      <c r="K96" s="31">
        <v>1400</v>
      </c>
      <c r="L96" s="32">
        <f t="shared" si="6"/>
        <v>6</v>
      </c>
      <c r="M96" s="64"/>
      <c r="N96" s="34">
        <v>24</v>
      </c>
      <c r="O96" s="34">
        <v>2700</v>
      </c>
      <c r="P96" s="35">
        <f t="shared" si="7"/>
        <v>13</v>
      </c>
      <c r="Q96" s="29"/>
      <c r="R96" s="22"/>
      <c r="S96" s="36">
        <v>12</v>
      </c>
      <c r="T96" s="36">
        <v>2000</v>
      </c>
      <c r="U96" s="37">
        <f t="shared" si="8"/>
        <v>9</v>
      </c>
      <c r="V96" s="50"/>
    </row>
    <row r="97" spans="1:22" ht="60" customHeight="1" x14ac:dyDescent="0.3">
      <c r="A97" s="56"/>
      <c r="B97" s="70"/>
      <c r="C97" s="67"/>
      <c r="D97" s="67"/>
      <c r="E97" s="67"/>
      <c r="F97" s="1">
        <v>99</v>
      </c>
      <c r="G97" s="1" t="s">
        <v>32</v>
      </c>
      <c r="H97" s="45"/>
      <c r="I97" s="27"/>
      <c r="J97" s="31">
        <v>24</v>
      </c>
      <c r="K97" s="31">
        <v>1400</v>
      </c>
      <c r="L97" s="32">
        <f t="shared" si="6"/>
        <v>6</v>
      </c>
      <c r="M97" s="64"/>
      <c r="N97" s="34">
        <v>24</v>
      </c>
      <c r="O97" s="34">
        <v>2700</v>
      </c>
      <c r="P97" s="35">
        <f t="shared" si="7"/>
        <v>12</v>
      </c>
      <c r="Q97" s="29"/>
      <c r="R97" s="22"/>
      <c r="S97" s="36">
        <v>12</v>
      </c>
      <c r="T97" s="36">
        <v>2000</v>
      </c>
      <c r="U97" s="37">
        <f t="shared" si="8"/>
        <v>9</v>
      </c>
      <c r="V97" s="50"/>
    </row>
    <row r="98" spans="1:22" ht="60" customHeight="1" x14ac:dyDescent="0.3">
      <c r="A98" s="56"/>
      <c r="B98" s="70"/>
      <c r="C98" s="67"/>
      <c r="D98" s="67"/>
      <c r="E98" s="67"/>
      <c r="F98" s="1">
        <v>103</v>
      </c>
      <c r="G98" s="1" t="s">
        <v>33</v>
      </c>
      <c r="H98" s="45"/>
      <c r="I98" s="27"/>
      <c r="J98" s="31">
        <v>24</v>
      </c>
      <c r="K98" s="31">
        <v>1400</v>
      </c>
      <c r="L98" s="32">
        <f t="shared" si="6"/>
        <v>6</v>
      </c>
      <c r="M98" s="64"/>
      <c r="N98" s="34">
        <v>24</v>
      </c>
      <c r="O98" s="34">
        <v>2700</v>
      </c>
      <c r="P98" s="35">
        <f t="shared" si="7"/>
        <v>12</v>
      </c>
      <c r="Q98" s="29"/>
      <c r="R98" s="22"/>
      <c r="S98" s="36">
        <v>12</v>
      </c>
      <c r="T98" s="36">
        <v>2000</v>
      </c>
      <c r="U98" s="37">
        <f t="shared" si="8"/>
        <v>9</v>
      </c>
      <c r="V98" s="50"/>
    </row>
    <row r="99" spans="1:22" ht="60" customHeight="1" x14ac:dyDescent="0.3">
      <c r="A99" s="56"/>
      <c r="B99" s="70"/>
      <c r="C99" s="67"/>
      <c r="D99" s="67"/>
      <c r="E99" s="67"/>
      <c r="F99" s="1">
        <v>107</v>
      </c>
      <c r="G99" s="1" t="s">
        <v>34</v>
      </c>
      <c r="H99" s="45"/>
      <c r="I99" s="27"/>
      <c r="J99" s="31">
        <v>24</v>
      </c>
      <c r="K99" s="31">
        <v>1400</v>
      </c>
      <c r="L99" s="32">
        <f t="shared" si="6"/>
        <v>5</v>
      </c>
      <c r="M99" s="64"/>
      <c r="N99" s="34">
        <v>24</v>
      </c>
      <c r="O99" s="34">
        <v>2700</v>
      </c>
      <c r="P99" s="35">
        <f t="shared" si="7"/>
        <v>11</v>
      </c>
      <c r="Q99" s="29"/>
      <c r="S99" s="36">
        <v>12</v>
      </c>
      <c r="T99" s="36">
        <v>2000</v>
      </c>
      <c r="U99" s="37">
        <f t="shared" si="8"/>
        <v>8</v>
      </c>
      <c r="V99" s="50"/>
    </row>
    <row r="100" spans="1:22" ht="60" customHeight="1" x14ac:dyDescent="0.3">
      <c r="A100" s="56"/>
      <c r="B100" s="71"/>
      <c r="C100" s="68"/>
      <c r="D100" s="68"/>
      <c r="E100" s="68"/>
      <c r="F100" s="1">
        <v>112</v>
      </c>
      <c r="G100" s="1" t="s">
        <v>35</v>
      </c>
      <c r="H100" s="47"/>
      <c r="I100" s="27"/>
      <c r="J100" s="31">
        <v>24</v>
      </c>
      <c r="K100" s="31">
        <v>1400</v>
      </c>
      <c r="L100" s="32">
        <f t="shared" si="6"/>
        <v>5</v>
      </c>
      <c r="M100" s="64"/>
      <c r="N100" s="34">
        <v>24</v>
      </c>
      <c r="O100" s="34">
        <v>2700</v>
      </c>
      <c r="P100" s="35">
        <f t="shared" si="7"/>
        <v>11</v>
      </c>
      <c r="Q100" s="29"/>
      <c r="S100" s="36">
        <v>12</v>
      </c>
      <c r="T100" s="36">
        <v>2000</v>
      </c>
      <c r="U100" s="37">
        <f t="shared" si="8"/>
        <v>8</v>
      </c>
      <c r="V100" s="50"/>
    </row>
    <row r="101" spans="1:22" ht="25.2" customHeight="1" x14ac:dyDescent="0.3">
      <c r="B101" s="22"/>
      <c r="C101" s="22"/>
      <c r="D101" s="22"/>
      <c r="E101" s="22"/>
      <c r="F101" s="22"/>
      <c r="G101" s="22"/>
      <c r="H101" s="65"/>
      <c r="I101" s="27"/>
      <c r="J101" s="22"/>
      <c r="K101" s="22"/>
      <c r="L101" s="22"/>
      <c r="M101" s="22"/>
      <c r="N101" s="22"/>
      <c r="O101" s="22"/>
      <c r="P101" s="22"/>
    </row>
    <row r="102" spans="1:22" ht="60" customHeight="1" x14ac:dyDescent="0.3">
      <c r="A102" s="28">
        <v>10</v>
      </c>
      <c r="B102" s="66" t="s">
        <v>40</v>
      </c>
      <c r="C102" s="66"/>
      <c r="D102" s="66">
        <v>6</v>
      </c>
      <c r="E102" s="66">
        <v>140</v>
      </c>
      <c r="F102" s="1">
        <v>90</v>
      </c>
      <c r="G102" s="1" t="s">
        <v>38</v>
      </c>
      <c r="H102" s="30">
        <v>140</v>
      </c>
      <c r="I102" s="27"/>
      <c r="J102" s="31">
        <v>16</v>
      </c>
      <c r="K102" s="31">
        <v>1400</v>
      </c>
      <c r="L102" s="32">
        <f t="shared" ref="L102:L108" si="9">ROUNDDOWN((K102-145)/(F102*2), 0)</f>
        <v>6</v>
      </c>
      <c r="M102" s="64"/>
      <c r="N102" s="34">
        <v>16</v>
      </c>
      <c r="O102" s="34">
        <v>2700</v>
      </c>
      <c r="P102" s="35">
        <f t="shared" ref="P102:P108" si="10">ROUNDDOWN((O102-145)/(F102*2), 0)</f>
        <v>14</v>
      </c>
      <c r="Q102" s="29"/>
      <c r="R102" s="22"/>
      <c r="S102" s="36">
        <v>8</v>
      </c>
      <c r="T102" s="36">
        <v>2000</v>
      </c>
      <c r="U102" s="37">
        <f t="shared" ref="U102:U108" si="11">ROUNDDOWN((T102-145)/(F102*2), 0)</f>
        <v>10</v>
      </c>
      <c r="V102" s="50"/>
    </row>
    <row r="103" spans="1:22" ht="60" customHeight="1" x14ac:dyDescent="0.3">
      <c r="A103" s="28"/>
      <c r="B103" s="67"/>
      <c r="C103" s="67"/>
      <c r="D103" s="67"/>
      <c r="E103" s="67"/>
      <c r="F103" s="1">
        <v>93</v>
      </c>
      <c r="G103" s="1" t="s">
        <v>30</v>
      </c>
      <c r="H103" s="45"/>
      <c r="I103" s="27"/>
      <c r="J103" s="31">
        <v>16</v>
      </c>
      <c r="K103" s="31">
        <v>1400</v>
      </c>
      <c r="L103" s="32">
        <f t="shared" si="9"/>
        <v>6</v>
      </c>
      <c r="M103" s="64"/>
      <c r="N103" s="34">
        <v>16</v>
      </c>
      <c r="O103" s="34">
        <v>2700</v>
      </c>
      <c r="P103" s="35">
        <f t="shared" si="10"/>
        <v>13</v>
      </c>
      <c r="Q103" s="29"/>
      <c r="R103" s="22"/>
      <c r="S103" s="36">
        <v>8</v>
      </c>
      <c r="T103" s="36">
        <v>2000</v>
      </c>
      <c r="U103" s="37">
        <f t="shared" si="11"/>
        <v>9</v>
      </c>
      <c r="V103" s="50"/>
    </row>
    <row r="104" spans="1:22" ht="60" customHeight="1" x14ac:dyDescent="0.3">
      <c r="A104" s="28"/>
      <c r="B104" s="67"/>
      <c r="C104" s="67"/>
      <c r="D104" s="67"/>
      <c r="E104" s="67"/>
      <c r="F104" s="1">
        <v>96</v>
      </c>
      <c r="G104" s="1" t="s">
        <v>31</v>
      </c>
      <c r="H104" s="45"/>
      <c r="I104" s="27"/>
      <c r="J104" s="31">
        <v>16</v>
      </c>
      <c r="K104" s="31">
        <v>1400</v>
      </c>
      <c r="L104" s="32">
        <f t="shared" si="9"/>
        <v>6</v>
      </c>
      <c r="M104" s="64"/>
      <c r="N104" s="34">
        <v>16</v>
      </c>
      <c r="O104" s="34">
        <v>2700</v>
      </c>
      <c r="P104" s="35">
        <f t="shared" si="10"/>
        <v>13</v>
      </c>
      <c r="Q104" s="29"/>
      <c r="R104" s="22"/>
      <c r="S104" s="36">
        <v>8</v>
      </c>
      <c r="T104" s="36">
        <v>2000</v>
      </c>
      <c r="U104" s="37">
        <f t="shared" si="11"/>
        <v>9</v>
      </c>
      <c r="V104" s="50"/>
    </row>
    <row r="105" spans="1:22" ht="60" customHeight="1" x14ac:dyDescent="0.3">
      <c r="A105" s="28"/>
      <c r="B105" s="67"/>
      <c r="C105" s="67"/>
      <c r="D105" s="67"/>
      <c r="E105" s="67"/>
      <c r="F105" s="1">
        <v>99</v>
      </c>
      <c r="G105" s="1" t="s">
        <v>32</v>
      </c>
      <c r="H105" s="45"/>
      <c r="I105" s="27"/>
      <c r="J105" s="31">
        <v>16</v>
      </c>
      <c r="K105" s="31">
        <v>1400</v>
      </c>
      <c r="L105" s="32">
        <f t="shared" si="9"/>
        <v>6</v>
      </c>
      <c r="M105" s="64"/>
      <c r="N105" s="34">
        <v>16</v>
      </c>
      <c r="O105" s="34">
        <v>2700</v>
      </c>
      <c r="P105" s="35">
        <f t="shared" si="10"/>
        <v>12</v>
      </c>
      <c r="Q105" s="29"/>
      <c r="R105" s="22"/>
      <c r="S105" s="36">
        <v>8</v>
      </c>
      <c r="T105" s="36">
        <v>2000</v>
      </c>
      <c r="U105" s="37">
        <f t="shared" si="11"/>
        <v>9</v>
      </c>
      <c r="V105" s="50"/>
    </row>
    <row r="106" spans="1:22" ht="60" customHeight="1" x14ac:dyDescent="0.3">
      <c r="A106" s="28"/>
      <c r="B106" s="67"/>
      <c r="C106" s="67"/>
      <c r="D106" s="67"/>
      <c r="E106" s="67"/>
      <c r="F106" s="1">
        <v>103</v>
      </c>
      <c r="G106" s="1" t="s">
        <v>33</v>
      </c>
      <c r="H106" s="45"/>
      <c r="I106" s="27"/>
      <c r="J106" s="31">
        <v>16</v>
      </c>
      <c r="K106" s="31">
        <v>1400</v>
      </c>
      <c r="L106" s="32">
        <f t="shared" si="9"/>
        <v>6</v>
      </c>
      <c r="M106" s="64"/>
      <c r="N106" s="34">
        <v>16</v>
      </c>
      <c r="O106" s="34">
        <v>2700</v>
      </c>
      <c r="P106" s="35">
        <f t="shared" si="10"/>
        <v>12</v>
      </c>
      <c r="Q106" s="29"/>
      <c r="R106" s="22"/>
      <c r="S106" s="36">
        <v>8</v>
      </c>
      <c r="T106" s="36">
        <v>2000</v>
      </c>
      <c r="U106" s="37">
        <f t="shared" si="11"/>
        <v>9</v>
      </c>
      <c r="V106" s="50"/>
    </row>
    <row r="107" spans="1:22" ht="60" customHeight="1" x14ac:dyDescent="0.3">
      <c r="A107" s="28"/>
      <c r="B107" s="67"/>
      <c r="C107" s="67"/>
      <c r="D107" s="67"/>
      <c r="E107" s="67"/>
      <c r="F107" s="1">
        <v>107</v>
      </c>
      <c r="G107" s="1" t="s">
        <v>34</v>
      </c>
      <c r="H107" s="45"/>
      <c r="I107" s="27"/>
      <c r="J107" s="31">
        <v>16</v>
      </c>
      <c r="K107" s="31">
        <v>1400</v>
      </c>
      <c r="L107" s="32">
        <f t="shared" si="9"/>
        <v>5</v>
      </c>
      <c r="M107" s="64"/>
      <c r="N107" s="34">
        <v>16</v>
      </c>
      <c r="O107" s="34">
        <v>2700</v>
      </c>
      <c r="P107" s="35">
        <f t="shared" si="10"/>
        <v>11</v>
      </c>
      <c r="Q107" s="29"/>
      <c r="S107" s="36">
        <v>8</v>
      </c>
      <c r="T107" s="36">
        <v>2000</v>
      </c>
      <c r="U107" s="37">
        <f t="shared" si="11"/>
        <v>8</v>
      </c>
      <c r="V107" s="50"/>
    </row>
    <row r="108" spans="1:22" ht="60" customHeight="1" x14ac:dyDescent="0.3">
      <c r="A108" s="28"/>
      <c r="B108" s="68"/>
      <c r="C108" s="68"/>
      <c r="D108" s="68"/>
      <c r="E108" s="68"/>
      <c r="F108" s="1">
        <v>112</v>
      </c>
      <c r="G108" s="1" t="s">
        <v>35</v>
      </c>
      <c r="H108" s="47"/>
      <c r="I108" s="27"/>
      <c r="J108" s="31">
        <v>16</v>
      </c>
      <c r="K108" s="31">
        <v>1400</v>
      </c>
      <c r="L108" s="32">
        <f t="shared" si="9"/>
        <v>5</v>
      </c>
      <c r="M108" s="64"/>
      <c r="N108" s="34">
        <v>16</v>
      </c>
      <c r="O108" s="34">
        <v>2700</v>
      </c>
      <c r="P108" s="35">
        <f t="shared" si="10"/>
        <v>11</v>
      </c>
      <c r="Q108" s="29"/>
      <c r="S108" s="36">
        <v>8</v>
      </c>
      <c r="T108" s="36">
        <v>2000</v>
      </c>
      <c r="U108" s="37">
        <f t="shared" si="11"/>
        <v>8</v>
      </c>
      <c r="V108" s="50"/>
    </row>
    <row r="109" spans="1:22" ht="25.2" customHeight="1" x14ac:dyDescent="0.3">
      <c r="A109" s="28"/>
    </row>
    <row r="110" spans="1:22" ht="60" customHeight="1" x14ac:dyDescent="0.3">
      <c r="A110" s="28"/>
      <c r="B110" s="29" t="s">
        <v>40</v>
      </c>
      <c r="C110" s="29"/>
      <c r="D110" s="29">
        <v>6</v>
      </c>
      <c r="E110" s="29">
        <v>133</v>
      </c>
      <c r="F110" s="1">
        <v>87</v>
      </c>
      <c r="G110" s="1" t="s">
        <v>28</v>
      </c>
      <c r="H110" s="30">
        <v>140</v>
      </c>
      <c r="I110" s="27"/>
      <c r="J110" s="31">
        <v>18</v>
      </c>
      <c r="K110" s="31">
        <v>1400</v>
      </c>
      <c r="L110" s="32">
        <f t="shared" ref="L110:L117" si="12">ROUNDDOWN((K110-145)/(F110*2), 0)</f>
        <v>7</v>
      </c>
      <c r="M110" s="33"/>
      <c r="N110" s="34">
        <v>18</v>
      </c>
      <c r="O110" s="34">
        <v>2700</v>
      </c>
      <c r="P110" s="35">
        <f t="shared" ref="P110:P117" si="13">ROUNDDOWN((O110-145)/(F110*2), 0)</f>
        <v>14</v>
      </c>
      <c r="Q110" s="51"/>
      <c r="R110" s="26"/>
      <c r="S110" s="36">
        <v>8</v>
      </c>
      <c r="T110" s="36">
        <v>2000</v>
      </c>
      <c r="U110" s="37">
        <f t="shared" ref="U110:U117" si="14">ROUNDDOWN((T110-145)/(F110*2), 0)</f>
        <v>10</v>
      </c>
      <c r="V110" s="50"/>
    </row>
    <row r="111" spans="1:22" ht="60" customHeight="1" x14ac:dyDescent="0.3">
      <c r="A111" s="28"/>
      <c r="B111" s="29"/>
      <c r="C111" s="29"/>
      <c r="D111" s="29"/>
      <c r="E111" s="29"/>
      <c r="F111" s="1">
        <v>90</v>
      </c>
      <c r="G111" s="1" t="s">
        <v>38</v>
      </c>
      <c r="H111" s="45"/>
      <c r="I111" s="27"/>
      <c r="J111" s="31">
        <v>18</v>
      </c>
      <c r="K111" s="31">
        <v>1400</v>
      </c>
      <c r="L111" s="32">
        <f t="shared" si="12"/>
        <v>6</v>
      </c>
      <c r="M111" s="64"/>
      <c r="N111" s="34">
        <v>18</v>
      </c>
      <c r="O111" s="34">
        <v>2700</v>
      </c>
      <c r="P111" s="35">
        <f t="shared" si="13"/>
        <v>14</v>
      </c>
      <c r="Q111" s="51"/>
      <c r="R111" s="22"/>
      <c r="S111" s="36">
        <v>8</v>
      </c>
      <c r="T111" s="36">
        <v>2000</v>
      </c>
      <c r="U111" s="37">
        <f t="shared" si="14"/>
        <v>10</v>
      </c>
      <c r="V111" s="50"/>
    </row>
    <row r="112" spans="1:22" ht="60" customHeight="1" x14ac:dyDescent="0.3">
      <c r="A112" s="28"/>
      <c r="B112" s="29"/>
      <c r="C112" s="29"/>
      <c r="D112" s="29"/>
      <c r="E112" s="29"/>
      <c r="F112" s="1">
        <v>93</v>
      </c>
      <c r="G112" s="1" t="s">
        <v>39</v>
      </c>
      <c r="H112" s="45"/>
      <c r="I112" s="27"/>
      <c r="J112" s="31">
        <v>18</v>
      </c>
      <c r="K112" s="31">
        <v>1400</v>
      </c>
      <c r="L112" s="32">
        <f t="shared" si="12"/>
        <v>6</v>
      </c>
      <c r="M112" s="64"/>
      <c r="N112" s="34">
        <v>18</v>
      </c>
      <c r="O112" s="34">
        <v>2700</v>
      </c>
      <c r="P112" s="35">
        <f t="shared" si="13"/>
        <v>13</v>
      </c>
      <c r="Q112" s="51"/>
      <c r="R112" s="22"/>
      <c r="S112" s="36">
        <v>8</v>
      </c>
      <c r="T112" s="36">
        <v>2000</v>
      </c>
      <c r="U112" s="37">
        <f t="shared" si="14"/>
        <v>9</v>
      </c>
      <c r="V112" s="50"/>
    </row>
    <row r="113" spans="1:22" ht="60" customHeight="1" x14ac:dyDescent="0.3">
      <c r="A113" s="28"/>
      <c r="B113" s="29"/>
      <c r="C113" s="29"/>
      <c r="D113" s="29"/>
      <c r="E113" s="29"/>
      <c r="F113" s="1">
        <v>96</v>
      </c>
      <c r="G113" s="1" t="s">
        <v>31</v>
      </c>
      <c r="H113" s="45"/>
      <c r="I113" s="27"/>
      <c r="J113" s="31">
        <v>18</v>
      </c>
      <c r="K113" s="31">
        <v>1400</v>
      </c>
      <c r="L113" s="32">
        <f t="shared" si="12"/>
        <v>6</v>
      </c>
      <c r="M113" s="64"/>
      <c r="N113" s="34">
        <v>18</v>
      </c>
      <c r="O113" s="34">
        <v>2700</v>
      </c>
      <c r="P113" s="35">
        <f t="shared" si="13"/>
        <v>13</v>
      </c>
      <c r="Q113" s="51"/>
      <c r="R113" s="22"/>
      <c r="S113" s="36">
        <v>8</v>
      </c>
      <c r="T113" s="36">
        <v>2000</v>
      </c>
      <c r="U113" s="37">
        <f t="shared" si="14"/>
        <v>9</v>
      </c>
      <c r="V113" s="50"/>
    </row>
    <row r="114" spans="1:22" ht="60" customHeight="1" x14ac:dyDescent="0.3">
      <c r="A114" s="28"/>
      <c r="B114" s="29"/>
      <c r="C114" s="29"/>
      <c r="D114" s="29"/>
      <c r="E114" s="29"/>
      <c r="F114" s="1">
        <v>99</v>
      </c>
      <c r="G114" s="1" t="s">
        <v>32</v>
      </c>
      <c r="H114" s="45"/>
      <c r="I114" s="27"/>
      <c r="J114" s="31">
        <v>18</v>
      </c>
      <c r="K114" s="31">
        <v>1400</v>
      </c>
      <c r="L114" s="32">
        <f t="shared" si="12"/>
        <v>6</v>
      </c>
      <c r="M114" s="64"/>
      <c r="N114" s="34">
        <v>18</v>
      </c>
      <c r="O114" s="34">
        <v>2700</v>
      </c>
      <c r="P114" s="35">
        <f t="shared" si="13"/>
        <v>12</v>
      </c>
      <c r="Q114" s="51"/>
      <c r="R114" s="22"/>
      <c r="S114" s="36">
        <v>8</v>
      </c>
      <c r="T114" s="36">
        <v>2000</v>
      </c>
      <c r="U114" s="37">
        <f t="shared" si="14"/>
        <v>9</v>
      </c>
      <c r="V114" s="50"/>
    </row>
    <row r="115" spans="1:22" ht="60" customHeight="1" x14ac:dyDescent="0.3">
      <c r="A115" s="28"/>
      <c r="B115" s="29"/>
      <c r="C115" s="29"/>
      <c r="D115" s="29"/>
      <c r="E115" s="29"/>
      <c r="F115" s="1">
        <v>103</v>
      </c>
      <c r="G115" s="1" t="s">
        <v>33</v>
      </c>
      <c r="H115" s="45"/>
      <c r="I115" s="27"/>
      <c r="J115" s="31">
        <v>18</v>
      </c>
      <c r="K115" s="31">
        <v>1400</v>
      </c>
      <c r="L115" s="32">
        <f t="shared" si="12"/>
        <v>6</v>
      </c>
      <c r="M115" s="64"/>
      <c r="N115" s="34">
        <v>18</v>
      </c>
      <c r="O115" s="34">
        <v>2700</v>
      </c>
      <c r="P115" s="35">
        <f t="shared" si="13"/>
        <v>12</v>
      </c>
      <c r="Q115" s="51"/>
      <c r="R115" s="22"/>
      <c r="S115" s="36">
        <v>8</v>
      </c>
      <c r="T115" s="36">
        <v>2000</v>
      </c>
      <c r="U115" s="37">
        <f t="shared" si="14"/>
        <v>9</v>
      </c>
      <c r="V115" s="50"/>
    </row>
    <row r="116" spans="1:22" ht="60" customHeight="1" x14ac:dyDescent="0.3">
      <c r="A116" s="28"/>
      <c r="B116" s="29"/>
      <c r="C116" s="29"/>
      <c r="D116" s="29"/>
      <c r="E116" s="29"/>
      <c r="F116" s="1">
        <v>107</v>
      </c>
      <c r="G116" s="1" t="s">
        <v>34</v>
      </c>
      <c r="H116" s="45"/>
      <c r="I116" s="27"/>
      <c r="J116" s="31">
        <v>18</v>
      </c>
      <c r="K116" s="31">
        <v>1400</v>
      </c>
      <c r="L116" s="32">
        <f t="shared" si="12"/>
        <v>5</v>
      </c>
      <c r="M116" s="64"/>
      <c r="N116" s="34">
        <v>18</v>
      </c>
      <c r="O116" s="34">
        <v>2700</v>
      </c>
      <c r="P116" s="35">
        <f t="shared" si="13"/>
        <v>11</v>
      </c>
      <c r="Q116" s="51"/>
      <c r="S116" s="36">
        <v>8</v>
      </c>
      <c r="T116" s="36">
        <v>2000</v>
      </c>
      <c r="U116" s="37">
        <f t="shared" si="14"/>
        <v>8</v>
      </c>
      <c r="V116" s="50"/>
    </row>
    <row r="117" spans="1:22" ht="60" customHeight="1" x14ac:dyDescent="0.3">
      <c r="B117" s="29"/>
      <c r="C117" s="29"/>
      <c r="D117" s="29"/>
      <c r="E117" s="29"/>
      <c r="F117" s="1">
        <v>112</v>
      </c>
      <c r="G117" s="1" t="s">
        <v>35</v>
      </c>
      <c r="H117" s="47"/>
      <c r="I117" s="27"/>
      <c r="J117" s="31">
        <v>18</v>
      </c>
      <c r="K117" s="31">
        <v>1400</v>
      </c>
      <c r="L117" s="32">
        <f t="shared" si="12"/>
        <v>5</v>
      </c>
      <c r="M117" s="64"/>
      <c r="N117" s="34">
        <v>18</v>
      </c>
      <c r="O117" s="34">
        <v>2700</v>
      </c>
      <c r="P117" s="35">
        <f t="shared" si="13"/>
        <v>11</v>
      </c>
      <c r="Q117" s="51"/>
      <c r="S117" s="36">
        <v>8</v>
      </c>
      <c r="T117" s="36">
        <v>2000</v>
      </c>
      <c r="U117" s="37">
        <f t="shared" si="14"/>
        <v>8</v>
      </c>
      <c r="V117" s="50"/>
    </row>
    <row r="118" spans="1:22" ht="25.2" customHeight="1" x14ac:dyDescent="0.3"/>
    <row r="119" spans="1:22" ht="60" customHeight="1" x14ac:dyDescent="0.3">
      <c r="A119" s="56">
        <v>11</v>
      </c>
      <c r="B119" s="29" t="s">
        <v>44</v>
      </c>
      <c r="C119" s="29"/>
      <c r="D119" s="29">
        <v>9</v>
      </c>
      <c r="E119" s="29">
        <v>109</v>
      </c>
      <c r="F119" s="1">
        <v>87</v>
      </c>
      <c r="G119" s="1" t="s">
        <v>28</v>
      </c>
      <c r="H119" s="30">
        <v>140</v>
      </c>
      <c r="I119" s="27"/>
      <c r="J119" s="31">
        <v>25</v>
      </c>
      <c r="K119" s="31">
        <v>1400</v>
      </c>
      <c r="L119" s="32">
        <f t="shared" ref="L119:L126" si="15">ROUNDDOWN((K119-145)/(F119*3), 0)</f>
        <v>4</v>
      </c>
      <c r="M119" s="33"/>
      <c r="N119" s="34">
        <v>25</v>
      </c>
      <c r="O119" s="34">
        <v>2700</v>
      </c>
      <c r="P119" s="35">
        <f t="shared" ref="P119:P126" si="16">ROUNDDOWN((O119-145)/(F119*3), 0)</f>
        <v>9</v>
      </c>
      <c r="Q119" s="39"/>
      <c r="R119" s="26"/>
      <c r="S119" s="36">
        <v>14</v>
      </c>
      <c r="T119" s="36">
        <v>2000</v>
      </c>
      <c r="U119" s="37">
        <f t="shared" ref="U119:U126" si="17">ROUNDDOWN((T119-145)/(F119*3), 0)</f>
        <v>7</v>
      </c>
      <c r="V119" s="72"/>
    </row>
    <row r="120" spans="1:22" ht="60" customHeight="1" x14ac:dyDescent="0.3">
      <c r="A120" s="56"/>
      <c r="B120" s="29"/>
      <c r="C120" s="29"/>
      <c r="D120" s="29"/>
      <c r="E120" s="29"/>
      <c r="F120" s="1">
        <v>90</v>
      </c>
      <c r="G120" s="1" t="s">
        <v>42</v>
      </c>
      <c r="H120" s="45"/>
      <c r="I120" s="27"/>
      <c r="J120" s="31">
        <v>25</v>
      </c>
      <c r="K120" s="31">
        <v>1400</v>
      </c>
      <c r="L120" s="32">
        <f t="shared" si="15"/>
        <v>4</v>
      </c>
      <c r="M120" s="64"/>
      <c r="N120" s="34">
        <v>25</v>
      </c>
      <c r="O120" s="34">
        <v>2700</v>
      </c>
      <c r="P120" s="35">
        <f t="shared" si="16"/>
        <v>9</v>
      </c>
      <c r="Q120" s="46"/>
      <c r="R120" s="22"/>
      <c r="S120" s="36">
        <v>14</v>
      </c>
      <c r="T120" s="36">
        <v>2000</v>
      </c>
      <c r="U120" s="37">
        <f t="shared" si="17"/>
        <v>6</v>
      </c>
      <c r="V120" s="73"/>
    </row>
    <row r="121" spans="1:22" ht="60" customHeight="1" x14ac:dyDescent="0.3">
      <c r="A121" s="56"/>
      <c r="B121" s="29"/>
      <c r="C121" s="29"/>
      <c r="D121" s="29"/>
      <c r="E121" s="29"/>
      <c r="F121" s="1">
        <v>93</v>
      </c>
      <c r="G121" s="1" t="s">
        <v>30</v>
      </c>
      <c r="H121" s="45"/>
      <c r="I121" s="27"/>
      <c r="J121" s="31">
        <v>25</v>
      </c>
      <c r="K121" s="31">
        <v>1400</v>
      </c>
      <c r="L121" s="32">
        <f t="shared" si="15"/>
        <v>4</v>
      </c>
      <c r="M121" s="64"/>
      <c r="N121" s="34">
        <v>25</v>
      </c>
      <c r="O121" s="34">
        <v>2700</v>
      </c>
      <c r="P121" s="35">
        <f t="shared" si="16"/>
        <v>9</v>
      </c>
      <c r="Q121" s="46"/>
      <c r="R121" s="22"/>
      <c r="S121" s="36">
        <v>14</v>
      </c>
      <c r="T121" s="36">
        <v>2000</v>
      </c>
      <c r="U121" s="37">
        <f t="shared" si="17"/>
        <v>6</v>
      </c>
      <c r="V121" s="73"/>
    </row>
    <row r="122" spans="1:22" ht="60" customHeight="1" x14ac:dyDescent="0.3">
      <c r="A122" s="56"/>
      <c r="B122" s="29"/>
      <c r="C122" s="29"/>
      <c r="D122" s="29"/>
      <c r="E122" s="29"/>
      <c r="F122" s="1">
        <v>96</v>
      </c>
      <c r="G122" s="1" t="s">
        <v>31</v>
      </c>
      <c r="H122" s="45"/>
      <c r="I122" s="27"/>
      <c r="J122" s="31">
        <v>25</v>
      </c>
      <c r="K122" s="31">
        <v>1400</v>
      </c>
      <c r="L122" s="32">
        <f t="shared" si="15"/>
        <v>4</v>
      </c>
      <c r="M122" s="64"/>
      <c r="N122" s="34">
        <v>25</v>
      </c>
      <c r="O122" s="34">
        <v>2700</v>
      </c>
      <c r="P122" s="35">
        <f t="shared" si="16"/>
        <v>8</v>
      </c>
      <c r="Q122" s="46"/>
      <c r="R122" s="22"/>
      <c r="S122" s="36">
        <v>14</v>
      </c>
      <c r="T122" s="36">
        <v>2000</v>
      </c>
      <c r="U122" s="37">
        <f t="shared" si="17"/>
        <v>6</v>
      </c>
      <c r="V122" s="73"/>
    </row>
    <row r="123" spans="1:22" ht="60" customHeight="1" x14ac:dyDescent="0.3">
      <c r="A123" s="56"/>
      <c r="B123" s="29"/>
      <c r="C123" s="29"/>
      <c r="D123" s="29"/>
      <c r="E123" s="29"/>
      <c r="F123" s="1">
        <v>99</v>
      </c>
      <c r="G123" s="1" t="s">
        <v>32</v>
      </c>
      <c r="H123" s="45"/>
      <c r="I123" s="27"/>
      <c r="J123" s="31">
        <v>25</v>
      </c>
      <c r="K123" s="31">
        <v>1400</v>
      </c>
      <c r="L123" s="32">
        <f t="shared" si="15"/>
        <v>4</v>
      </c>
      <c r="M123" s="64"/>
      <c r="N123" s="34">
        <v>25</v>
      </c>
      <c r="O123" s="34">
        <v>2700</v>
      </c>
      <c r="P123" s="35">
        <f t="shared" si="16"/>
        <v>8</v>
      </c>
      <c r="Q123" s="46"/>
      <c r="R123" s="22"/>
      <c r="S123" s="36">
        <v>14</v>
      </c>
      <c r="T123" s="36">
        <v>2000</v>
      </c>
      <c r="U123" s="37">
        <f t="shared" si="17"/>
        <v>6</v>
      </c>
      <c r="V123" s="73"/>
    </row>
    <row r="124" spans="1:22" ht="60" customHeight="1" x14ac:dyDescent="0.3">
      <c r="A124" s="56"/>
      <c r="B124" s="29"/>
      <c r="C124" s="29"/>
      <c r="D124" s="29"/>
      <c r="E124" s="29"/>
      <c r="F124" s="1">
        <v>103</v>
      </c>
      <c r="G124" s="1" t="s">
        <v>33</v>
      </c>
      <c r="H124" s="45"/>
      <c r="I124" s="27"/>
      <c r="J124" s="31">
        <v>25</v>
      </c>
      <c r="K124" s="31">
        <v>1400</v>
      </c>
      <c r="L124" s="32">
        <f t="shared" si="15"/>
        <v>4</v>
      </c>
      <c r="M124" s="64"/>
      <c r="N124" s="34">
        <v>25</v>
      </c>
      <c r="O124" s="34">
        <v>2700</v>
      </c>
      <c r="P124" s="35">
        <f t="shared" si="16"/>
        <v>8</v>
      </c>
      <c r="Q124" s="46"/>
      <c r="R124" s="22"/>
      <c r="S124" s="36">
        <v>14</v>
      </c>
      <c r="T124" s="36">
        <v>2000</v>
      </c>
      <c r="U124" s="37">
        <f t="shared" si="17"/>
        <v>6</v>
      </c>
      <c r="V124" s="73"/>
    </row>
    <row r="125" spans="1:22" ht="60" customHeight="1" x14ac:dyDescent="0.3">
      <c r="A125" s="56"/>
      <c r="B125" s="29"/>
      <c r="C125" s="29"/>
      <c r="D125" s="29"/>
      <c r="E125" s="29"/>
      <c r="F125" s="1">
        <v>107</v>
      </c>
      <c r="G125" s="1" t="s">
        <v>34</v>
      </c>
      <c r="H125" s="45"/>
      <c r="I125" s="27"/>
      <c r="J125" s="31">
        <v>25</v>
      </c>
      <c r="K125" s="31">
        <v>1400</v>
      </c>
      <c r="L125" s="32">
        <f t="shared" si="15"/>
        <v>3</v>
      </c>
      <c r="M125" s="64"/>
      <c r="N125" s="34">
        <v>25</v>
      </c>
      <c r="O125" s="34">
        <v>2700</v>
      </c>
      <c r="P125" s="35">
        <f t="shared" si="16"/>
        <v>7</v>
      </c>
      <c r="Q125" s="46"/>
      <c r="S125" s="36">
        <v>14</v>
      </c>
      <c r="T125" s="36">
        <v>2000</v>
      </c>
      <c r="U125" s="37">
        <f t="shared" si="17"/>
        <v>5</v>
      </c>
      <c r="V125" s="73"/>
    </row>
    <row r="126" spans="1:22" ht="60" customHeight="1" x14ac:dyDescent="0.3">
      <c r="B126" s="29"/>
      <c r="C126" s="29"/>
      <c r="D126" s="29"/>
      <c r="E126" s="29"/>
      <c r="F126" s="1">
        <v>112</v>
      </c>
      <c r="G126" s="1" t="s">
        <v>35</v>
      </c>
      <c r="H126" s="47"/>
      <c r="I126" s="27"/>
      <c r="J126" s="31">
        <v>25</v>
      </c>
      <c r="K126" s="31">
        <v>1400</v>
      </c>
      <c r="L126" s="32">
        <f t="shared" si="15"/>
        <v>3</v>
      </c>
      <c r="M126" s="64"/>
      <c r="N126" s="34">
        <v>25</v>
      </c>
      <c r="O126" s="34">
        <v>2700</v>
      </c>
      <c r="P126" s="35">
        <f t="shared" si="16"/>
        <v>7</v>
      </c>
      <c r="Q126" s="48"/>
      <c r="S126" s="36">
        <v>14</v>
      </c>
      <c r="T126" s="36">
        <v>2000</v>
      </c>
      <c r="U126" s="37">
        <f t="shared" si="17"/>
        <v>5</v>
      </c>
      <c r="V126" s="74"/>
    </row>
    <row r="127" spans="1:22" ht="25.2" customHeight="1" x14ac:dyDescent="0.3"/>
    <row r="128" spans="1:22" ht="60" customHeight="1" x14ac:dyDescent="0.3">
      <c r="A128" s="56">
        <v>12</v>
      </c>
      <c r="B128" s="29" t="s">
        <v>41</v>
      </c>
      <c r="C128" s="29"/>
      <c r="D128" s="29">
        <v>8</v>
      </c>
      <c r="E128" s="75">
        <v>108</v>
      </c>
      <c r="F128" s="1">
        <v>87</v>
      </c>
      <c r="G128" s="1" t="s">
        <v>28</v>
      </c>
      <c r="H128" s="30">
        <v>140</v>
      </c>
      <c r="I128" s="27"/>
      <c r="J128" s="31">
        <v>21</v>
      </c>
      <c r="K128" s="31">
        <v>1400</v>
      </c>
      <c r="L128" s="32">
        <f t="shared" ref="L128:L135" si="18">ROUNDDOWN((K128-145)/(F128*2), 0)</f>
        <v>7</v>
      </c>
      <c r="M128" s="33"/>
      <c r="N128" s="34">
        <v>21</v>
      </c>
      <c r="O128" s="34">
        <v>2700</v>
      </c>
      <c r="P128" s="35">
        <f t="shared" ref="P128:P135" si="19">ROUNDDOWN((O128-145)/(F128*2), 0)</f>
        <v>14</v>
      </c>
      <c r="Q128" s="39"/>
      <c r="R128" s="26"/>
      <c r="S128" s="36">
        <v>10</v>
      </c>
      <c r="T128" s="36">
        <v>2000</v>
      </c>
      <c r="U128" s="37">
        <f t="shared" ref="U128:U135" si="20">ROUNDDOWN((T128-145)/(F128*2), 0)</f>
        <v>10</v>
      </c>
      <c r="V128" s="72"/>
    </row>
    <row r="129" spans="1:22" ht="60" customHeight="1" x14ac:dyDescent="0.3">
      <c r="A129" s="56"/>
      <c r="B129" s="29"/>
      <c r="C129" s="29"/>
      <c r="D129" s="29"/>
      <c r="E129" s="75"/>
      <c r="F129" s="1">
        <v>90</v>
      </c>
      <c r="G129" s="1" t="s">
        <v>42</v>
      </c>
      <c r="H129" s="45"/>
      <c r="I129" s="27"/>
      <c r="J129" s="31">
        <v>21</v>
      </c>
      <c r="K129" s="31">
        <v>1400</v>
      </c>
      <c r="L129" s="32">
        <f t="shared" si="18"/>
        <v>6</v>
      </c>
      <c r="M129" s="64"/>
      <c r="N129" s="34">
        <v>21</v>
      </c>
      <c r="O129" s="34">
        <v>2700</v>
      </c>
      <c r="P129" s="35">
        <f t="shared" si="19"/>
        <v>14</v>
      </c>
      <c r="Q129" s="46"/>
      <c r="R129" s="22"/>
      <c r="S129" s="36">
        <v>10</v>
      </c>
      <c r="T129" s="36">
        <v>2000</v>
      </c>
      <c r="U129" s="37">
        <f t="shared" si="20"/>
        <v>10</v>
      </c>
      <c r="V129" s="73"/>
    </row>
    <row r="130" spans="1:22" ht="60" customHeight="1" x14ac:dyDescent="0.3">
      <c r="A130" s="56"/>
      <c r="B130" s="29"/>
      <c r="C130" s="29"/>
      <c r="D130" s="29"/>
      <c r="E130" s="75"/>
      <c r="F130" s="1">
        <v>93</v>
      </c>
      <c r="G130" s="1" t="s">
        <v>42</v>
      </c>
      <c r="H130" s="45"/>
      <c r="I130" s="27"/>
      <c r="J130" s="31">
        <v>21</v>
      </c>
      <c r="K130" s="31">
        <v>1400</v>
      </c>
      <c r="L130" s="32">
        <f t="shared" si="18"/>
        <v>6</v>
      </c>
      <c r="M130" s="64"/>
      <c r="N130" s="34">
        <v>21</v>
      </c>
      <c r="O130" s="34">
        <v>2700</v>
      </c>
      <c r="P130" s="35">
        <f t="shared" si="19"/>
        <v>13</v>
      </c>
      <c r="Q130" s="46"/>
      <c r="R130" s="22"/>
      <c r="S130" s="36">
        <v>10</v>
      </c>
      <c r="T130" s="36">
        <v>2000</v>
      </c>
      <c r="U130" s="37">
        <f t="shared" si="20"/>
        <v>9</v>
      </c>
      <c r="V130" s="73"/>
    </row>
    <row r="131" spans="1:22" ht="60" customHeight="1" x14ac:dyDescent="0.3">
      <c r="A131" s="56"/>
      <c r="B131" s="29"/>
      <c r="C131" s="29"/>
      <c r="D131" s="29"/>
      <c r="E131" s="75"/>
      <c r="F131" s="1">
        <v>96</v>
      </c>
      <c r="G131" s="1" t="s">
        <v>31</v>
      </c>
      <c r="H131" s="45"/>
      <c r="I131" s="27"/>
      <c r="J131" s="31">
        <v>21</v>
      </c>
      <c r="K131" s="31">
        <v>1400</v>
      </c>
      <c r="L131" s="32">
        <f t="shared" si="18"/>
        <v>6</v>
      </c>
      <c r="M131" s="64"/>
      <c r="N131" s="34">
        <v>21</v>
      </c>
      <c r="O131" s="34">
        <v>2700</v>
      </c>
      <c r="P131" s="35">
        <f t="shared" si="19"/>
        <v>13</v>
      </c>
      <c r="Q131" s="46"/>
      <c r="R131" s="22"/>
      <c r="S131" s="36">
        <v>10</v>
      </c>
      <c r="T131" s="36">
        <v>2000</v>
      </c>
      <c r="U131" s="37">
        <f t="shared" si="20"/>
        <v>9</v>
      </c>
      <c r="V131" s="73"/>
    </row>
    <row r="132" spans="1:22" ht="60" customHeight="1" x14ac:dyDescent="0.3">
      <c r="A132" s="56"/>
      <c r="B132" s="29"/>
      <c r="C132" s="29"/>
      <c r="D132" s="29"/>
      <c r="E132" s="75"/>
      <c r="F132" s="1">
        <v>99</v>
      </c>
      <c r="G132" s="1" t="s">
        <v>32</v>
      </c>
      <c r="H132" s="45"/>
      <c r="I132" s="27"/>
      <c r="J132" s="31">
        <v>21</v>
      </c>
      <c r="K132" s="31">
        <v>1400</v>
      </c>
      <c r="L132" s="32">
        <f t="shared" si="18"/>
        <v>6</v>
      </c>
      <c r="M132" s="64"/>
      <c r="N132" s="34">
        <v>21</v>
      </c>
      <c r="O132" s="34">
        <v>2700</v>
      </c>
      <c r="P132" s="35">
        <f t="shared" si="19"/>
        <v>12</v>
      </c>
      <c r="Q132" s="46"/>
      <c r="R132" s="22"/>
      <c r="S132" s="36">
        <v>10</v>
      </c>
      <c r="T132" s="36">
        <v>2000</v>
      </c>
      <c r="U132" s="37">
        <f t="shared" si="20"/>
        <v>9</v>
      </c>
      <c r="V132" s="73"/>
    </row>
    <row r="133" spans="1:22" ht="60" customHeight="1" x14ac:dyDescent="0.3">
      <c r="A133" s="56"/>
      <c r="B133" s="29"/>
      <c r="C133" s="29"/>
      <c r="D133" s="29"/>
      <c r="E133" s="75"/>
      <c r="F133" s="1">
        <v>103</v>
      </c>
      <c r="G133" s="1" t="s">
        <v>33</v>
      </c>
      <c r="H133" s="45"/>
      <c r="I133" s="27"/>
      <c r="J133" s="31">
        <v>21</v>
      </c>
      <c r="K133" s="31">
        <v>1400</v>
      </c>
      <c r="L133" s="32">
        <f t="shared" si="18"/>
        <v>6</v>
      </c>
      <c r="M133" s="64"/>
      <c r="N133" s="34">
        <v>21</v>
      </c>
      <c r="O133" s="34">
        <v>2700</v>
      </c>
      <c r="P133" s="35">
        <f t="shared" si="19"/>
        <v>12</v>
      </c>
      <c r="Q133" s="46"/>
      <c r="R133" s="22"/>
      <c r="S133" s="36">
        <v>10</v>
      </c>
      <c r="T133" s="36">
        <v>2000</v>
      </c>
      <c r="U133" s="37">
        <f t="shared" si="20"/>
        <v>9</v>
      </c>
      <c r="V133" s="73"/>
    </row>
    <row r="134" spans="1:22" ht="60" customHeight="1" x14ac:dyDescent="0.3">
      <c r="A134" s="56"/>
      <c r="B134" s="29"/>
      <c r="C134" s="29"/>
      <c r="D134" s="29"/>
      <c r="E134" s="75"/>
      <c r="F134" s="1">
        <v>107</v>
      </c>
      <c r="G134" s="1" t="s">
        <v>34</v>
      </c>
      <c r="H134" s="45"/>
      <c r="I134" s="27"/>
      <c r="J134" s="31">
        <v>21</v>
      </c>
      <c r="K134" s="31">
        <v>1400</v>
      </c>
      <c r="L134" s="32">
        <f t="shared" si="18"/>
        <v>5</v>
      </c>
      <c r="M134" s="64"/>
      <c r="N134" s="34">
        <v>21</v>
      </c>
      <c r="O134" s="34">
        <v>2700</v>
      </c>
      <c r="P134" s="35">
        <f t="shared" si="19"/>
        <v>11</v>
      </c>
      <c r="Q134" s="46"/>
      <c r="S134" s="36">
        <v>10</v>
      </c>
      <c r="T134" s="36">
        <v>2000</v>
      </c>
      <c r="U134" s="37">
        <f t="shared" si="20"/>
        <v>8</v>
      </c>
      <c r="V134" s="73"/>
    </row>
    <row r="135" spans="1:22" ht="60" customHeight="1" x14ac:dyDescent="0.3">
      <c r="B135" s="29"/>
      <c r="C135" s="29"/>
      <c r="D135" s="29"/>
      <c r="E135" s="75"/>
      <c r="F135" s="1">
        <v>112</v>
      </c>
      <c r="G135" s="1" t="s">
        <v>35</v>
      </c>
      <c r="H135" s="47"/>
      <c r="I135" s="27"/>
      <c r="J135" s="31">
        <v>21</v>
      </c>
      <c r="K135" s="31">
        <v>1400</v>
      </c>
      <c r="L135" s="32">
        <f t="shared" si="18"/>
        <v>5</v>
      </c>
      <c r="M135" s="64"/>
      <c r="N135" s="34">
        <v>21</v>
      </c>
      <c r="O135" s="34">
        <v>2700</v>
      </c>
      <c r="P135" s="35">
        <f t="shared" si="19"/>
        <v>11</v>
      </c>
      <c r="Q135" s="48"/>
      <c r="S135" s="36">
        <v>10</v>
      </c>
      <c r="T135" s="36">
        <v>2000</v>
      </c>
      <c r="U135" s="37">
        <f t="shared" si="20"/>
        <v>8</v>
      </c>
      <c r="V135" s="74"/>
    </row>
    <row r="136" spans="1:22" ht="25.2" customHeight="1" x14ac:dyDescent="0.3"/>
    <row r="137" spans="1:22" ht="60" customHeight="1" x14ac:dyDescent="0.3">
      <c r="A137" s="56">
        <v>13</v>
      </c>
      <c r="B137" s="29" t="s">
        <v>54</v>
      </c>
      <c r="C137" s="29"/>
      <c r="D137" s="29">
        <v>10</v>
      </c>
      <c r="E137" s="75">
        <v>128</v>
      </c>
      <c r="F137" s="1">
        <v>87</v>
      </c>
      <c r="G137" s="1" t="s">
        <v>28</v>
      </c>
      <c r="H137" s="30">
        <v>200</v>
      </c>
      <c r="I137" s="27"/>
      <c r="J137" s="31">
        <v>7</v>
      </c>
      <c r="K137" s="31">
        <v>1400</v>
      </c>
      <c r="L137" s="32">
        <f t="shared" ref="L137:L144" si="21">ROUNDDOWN((K137-145)/(F137*1), 0)</f>
        <v>14</v>
      </c>
      <c r="M137" s="33"/>
      <c r="N137" s="34">
        <v>7</v>
      </c>
      <c r="O137" s="34">
        <v>2700</v>
      </c>
      <c r="P137" s="35">
        <f t="shared" ref="P137:P144" si="22">ROUNDDOWN((O137-145)/(F137*1), 0)</f>
        <v>29</v>
      </c>
      <c r="Q137" s="51"/>
      <c r="R137" s="26"/>
      <c r="S137" s="36">
        <v>3</v>
      </c>
      <c r="T137" s="36">
        <v>2000</v>
      </c>
      <c r="U137" s="37">
        <f t="shared" ref="U137:U144" si="23">ROUNDDOWN((T137-145)/(F137*1), 0)</f>
        <v>21</v>
      </c>
      <c r="V137" s="50"/>
    </row>
    <row r="138" spans="1:22" ht="60" customHeight="1" x14ac:dyDescent="0.3">
      <c r="A138" s="56"/>
      <c r="B138" s="29"/>
      <c r="C138" s="29"/>
      <c r="D138" s="29"/>
      <c r="E138" s="75"/>
      <c r="F138" s="1">
        <v>90</v>
      </c>
      <c r="G138" s="1" t="s">
        <v>42</v>
      </c>
      <c r="H138" s="45"/>
      <c r="I138" s="27"/>
      <c r="J138" s="31">
        <v>7</v>
      </c>
      <c r="K138" s="31">
        <v>1400</v>
      </c>
      <c r="L138" s="32">
        <f t="shared" si="21"/>
        <v>13</v>
      </c>
      <c r="M138" s="64"/>
      <c r="N138" s="34">
        <v>7</v>
      </c>
      <c r="O138" s="34">
        <v>2700</v>
      </c>
      <c r="P138" s="35">
        <f t="shared" si="22"/>
        <v>28</v>
      </c>
      <c r="Q138" s="51"/>
      <c r="R138" s="22"/>
      <c r="S138" s="36">
        <v>3</v>
      </c>
      <c r="T138" s="36">
        <v>2000</v>
      </c>
      <c r="U138" s="37">
        <f t="shared" si="23"/>
        <v>20</v>
      </c>
      <c r="V138" s="50"/>
    </row>
    <row r="139" spans="1:22" ht="60" customHeight="1" x14ac:dyDescent="0.3">
      <c r="A139" s="56"/>
      <c r="B139" s="29"/>
      <c r="C139" s="29"/>
      <c r="D139" s="29"/>
      <c r="E139" s="75"/>
      <c r="F139" s="1">
        <v>93</v>
      </c>
      <c r="G139" s="1" t="s">
        <v>55</v>
      </c>
      <c r="H139" s="45"/>
      <c r="I139" s="27"/>
      <c r="J139" s="31">
        <v>7</v>
      </c>
      <c r="K139" s="31">
        <v>1400</v>
      </c>
      <c r="L139" s="32">
        <f t="shared" si="21"/>
        <v>13</v>
      </c>
      <c r="M139" s="64"/>
      <c r="N139" s="34">
        <v>7</v>
      </c>
      <c r="O139" s="34">
        <v>2700</v>
      </c>
      <c r="P139" s="35">
        <f t="shared" si="22"/>
        <v>27</v>
      </c>
      <c r="Q139" s="51"/>
      <c r="R139" s="22"/>
      <c r="S139" s="36">
        <v>3</v>
      </c>
      <c r="T139" s="36">
        <v>2000</v>
      </c>
      <c r="U139" s="37">
        <f t="shared" si="23"/>
        <v>19</v>
      </c>
      <c r="V139" s="50"/>
    </row>
    <row r="140" spans="1:22" ht="60" customHeight="1" x14ac:dyDescent="0.3">
      <c r="A140" s="56"/>
      <c r="B140" s="29"/>
      <c r="C140" s="29"/>
      <c r="D140" s="29"/>
      <c r="E140" s="75"/>
      <c r="F140" s="1">
        <v>96</v>
      </c>
      <c r="G140" s="1" t="s">
        <v>31</v>
      </c>
      <c r="H140" s="45"/>
      <c r="I140" s="27"/>
      <c r="J140" s="31">
        <v>7</v>
      </c>
      <c r="K140" s="31">
        <v>1400</v>
      </c>
      <c r="L140" s="32">
        <f t="shared" si="21"/>
        <v>13</v>
      </c>
      <c r="M140" s="64"/>
      <c r="N140" s="34">
        <v>7</v>
      </c>
      <c r="O140" s="34">
        <v>2700</v>
      </c>
      <c r="P140" s="35">
        <f t="shared" si="22"/>
        <v>26</v>
      </c>
      <c r="Q140" s="51"/>
      <c r="R140" s="22"/>
      <c r="S140" s="36">
        <v>3</v>
      </c>
      <c r="T140" s="36">
        <v>2000</v>
      </c>
      <c r="U140" s="37">
        <f t="shared" si="23"/>
        <v>19</v>
      </c>
      <c r="V140" s="50"/>
    </row>
    <row r="141" spans="1:22" ht="60" customHeight="1" x14ac:dyDescent="0.3">
      <c r="A141" s="56"/>
      <c r="B141" s="29"/>
      <c r="C141" s="29"/>
      <c r="D141" s="29"/>
      <c r="E141" s="75"/>
      <c r="F141" s="1">
        <v>99</v>
      </c>
      <c r="G141" s="1" t="s">
        <v>32</v>
      </c>
      <c r="H141" s="45"/>
      <c r="I141" s="27"/>
      <c r="J141" s="31">
        <v>7</v>
      </c>
      <c r="K141" s="31">
        <v>1400</v>
      </c>
      <c r="L141" s="32">
        <f t="shared" si="21"/>
        <v>12</v>
      </c>
      <c r="M141" s="64"/>
      <c r="N141" s="34">
        <v>7</v>
      </c>
      <c r="O141" s="34">
        <v>2700</v>
      </c>
      <c r="P141" s="35">
        <f t="shared" si="22"/>
        <v>25</v>
      </c>
      <c r="Q141" s="51"/>
      <c r="R141" s="22"/>
      <c r="S141" s="36">
        <v>3</v>
      </c>
      <c r="T141" s="36">
        <v>2000</v>
      </c>
      <c r="U141" s="37">
        <f t="shared" si="23"/>
        <v>18</v>
      </c>
      <c r="V141" s="50"/>
    </row>
    <row r="142" spans="1:22" ht="60" customHeight="1" x14ac:dyDescent="0.3">
      <c r="A142" s="56"/>
      <c r="B142" s="29"/>
      <c r="C142" s="29"/>
      <c r="D142" s="29"/>
      <c r="E142" s="75"/>
      <c r="F142" s="1">
        <v>103</v>
      </c>
      <c r="G142" s="1" t="s">
        <v>33</v>
      </c>
      <c r="H142" s="45"/>
      <c r="I142" s="27"/>
      <c r="J142" s="31">
        <v>7</v>
      </c>
      <c r="K142" s="31">
        <v>1400</v>
      </c>
      <c r="L142" s="32">
        <f t="shared" si="21"/>
        <v>12</v>
      </c>
      <c r="M142" s="64"/>
      <c r="N142" s="34">
        <v>7</v>
      </c>
      <c r="O142" s="34">
        <v>2700</v>
      </c>
      <c r="P142" s="35">
        <f t="shared" si="22"/>
        <v>24</v>
      </c>
      <c r="Q142" s="51"/>
      <c r="R142" s="22"/>
      <c r="S142" s="36">
        <v>3</v>
      </c>
      <c r="T142" s="36">
        <v>2000</v>
      </c>
      <c r="U142" s="37">
        <f t="shared" si="23"/>
        <v>18</v>
      </c>
      <c r="V142" s="50"/>
    </row>
    <row r="143" spans="1:22" ht="60" customHeight="1" x14ac:dyDescent="0.3">
      <c r="A143" s="56"/>
      <c r="B143" s="29"/>
      <c r="C143" s="29"/>
      <c r="D143" s="29"/>
      <c r="E143" s="75"/>
      <c r="F143" s="1">
        <v>107</v>
      </c>
      <c r="G143" s="1" t="s">
        <v>34</v>
      </c>
      <c r="H143" s="45"/>
      <c r="I143" s="27"/>
      <c r="J143" s="31">
        <v>7</v>
      </c>
      <c r="K143" s="31">
        <v>1400</v>
      </c>
      <c r="L143" s="32">
        <f t="shared" si="21"/>
        <v>11</v>
      </c>
      <c r="M143" s="64"/>
      <c r="N143" s="34">
        <v>7</v>
      </c>
      <c r="O143" s="34">
        <v>2700</v>
      </c>
      <c r="P143" s="35">
        <f t="shared" si="22"/>
        <v>23</v>
      </c>
      <c r="Q143" s="51"/>
      <c r="S143" s="36">
        <v>3</v>
      </c>
      <c r="T143" s="36">
        <v>2000</v>
      </c>
      <c r="U143" s="37">
        <f t="shared" si="23"/>
        <v>17</v>
      </c>
      <c r="V143" s="50"/>
    </row>
    <row r="144" spans="1:22" ht="60" customHeight="1" x14ac:dyDescent="0.3">
      <c r="B144" s="29"/>
      <c r="C144" s="29"/>
      <c r="D144" s="29"/>
      <c r="E144" s="75"/>
      <c r="F144" s="1">
        <v>112</v>
      </c>
      <c r="G144" s="1" t="s">
        <v>35</v>
      </c>
      <c r="H144" s="47"/>
      <c r="I144" s="27"/>
      <c r="J144" s="31">
        <v>7</v>
      </c>
      <c r="K144" s="31">
        <v>1400</v>
      </c>
      <c r="L144" s="32">
        <f t="shared" si="21"/>
        <v>11</v>
      </c>
      <c r="M144" s="64"/>
      <c r="N144" s="34">
        <v>7</v>
      </c>
      <c r="O144" s="34">
        <v>2700</v>
      </c>
      <c r="P144" s="35">
        <f t="shared" si="22"/>
        <v>22</v>
      </c>
      <c r="Q144" s="51"/>
      <c r="S144" s="36">
        <v>3</v>
      </c>
      <c r="T144" s="36">
        <v>2000</v>
      </c>
      <c r="U144" s="37">
        <f t="shared" si="23"/>
        <v>16</v>
      </c>
      <c r="V144" s="50"/>
    </row>
    <row r="145" spans="1:22" ht="25.2" customHeight="1" x14ac:dyDescent="0.3"/>
    <row r="146" spans="1:22" ht="60" customHeight="1" x14ac:dyDescent="0.3">
      <c r="A146" s="56">
        <v>14</v>
      </c>
      <c r="B146" s="29" t="s">
        <v>56</v>
      </c>
      <c r="C146" s="29"/>
      <c r="D146" s="29">
        <v>10</v>
      </c>
      <c r="E146" s="75">
        <v>120</v>
      </c>
      <c r="F146" s="1">
        <v>87</v>
      </c>
      <c r="G146" s="1" t="s">
        <v>28</v>
      </c>
      <c r="H146" s="30">
        <v>140</v>
      </c>
      <c r="I146" s="27"/>
      <c r="J146" s="31">
        <v>12</v>
      </c>
      <c r="K146" s="31">
        <v>1400</v>
      </c>
      <c r="L146" s="32">
        <f t="shared" ref="L146:L153" si="24">ROUNDDOWN((K146-145)/(F146*2), 0)</f>
        <v>7</v>
      </c>
      <c r="M146" s="33"/>
      <c r="N146" s="34">
        <v>12</v>
      </c>
      <c r="O146" s="34">
        <v>2700</v>
      </c>
      <c r="P146" s="35">
        <f t="shared" ref="P146:P153" si="25">ROUNDDOWN((O146-145)/(F146*2), 0)</f>
        <v>14</v>
      </c>
      <c r="Q146" s="51"/>
      <c r="R146" s="26"/>
      <c r="S146" s="36">
        <v>7</v>
      </c>
      <c r="T146" s="36">
        <v>2000</v>
      </c>
      <c r="U146" s="37">
        <f t="shared" ref="U146:U153" si="26">ROUNDDOWN((T146-145)/(F146*2), 0)</f>
        <v>10</v>
      </c>
      <c r="V146" s="50"/>
    </row>
    <row r="147" spans="1:22" ht="60" customHeight="1" x14ac:dyDescent="0.3">
      <c r="A147" s="56"/>
      <c r="B147" s="29"/>
      <c r="C147" s="29"/>
      <c r="D147" s="29"/>
      <c r="E147" s="75"/>
      <c r="F147" s="1">
        <v>90</v>
      </c>
      <c r="G147" s="1" t="s">
        <v>42</v>
      </c>
      <c r="H147" s="45"/>
      <c r="I147" s="27"/>
      <c r="J147" s="31">
        <v>12</v>
      </c>
      <c r="K147" s="31">
        <v>1400</v>
      </c>
      <c r="L147" s="32">
        <f t="shared" si="24"/>
        <v>6</v>
      </c>
      <c r="M147" s="64"/>
      <c r="N147" s="34">
        <v>12</v>
      </c>
      <c r="O147" s="34">
        <v>2700</v>
      </c>
      <c r="P147" s="35">
        <f t="shared" si="25"/>
        <v>14</v>
      </c>
      <c r="Q147" s="51"/>
      <c r="R147" s="22"/>
      <c r="S147" s="36">
        <v>7</v>
      </c>
      <c r="T147" s="36">
        <v>2000</v>
      </c>
      <c r="U147" s="37">
        <f t="shared" si="26"/>
        <v>10</v>
      </c>
      <c r="V147" s="50"/>
    </row>
    <row r="148" spans="1:22" ht="60" customHeight="1" x14ac:dyDescent="0.3">
      <c r="A148" s="56"/>
      <c r="B148" s="29"/>
      <c r="C148" s="29"/>
      <c r="D148" s="29"/>
      <c r="E148" s="75"/>
      <c r="F148" s="1">
        <v>93</v>
      </c>
      <c r="G148" s="1" t="s">
        <v>55</v>
      </c>
      <c r="H148" s="45"/>
      <c r="I148" s="27"/>
      <c r="J148" s="31">
        <v>12</v>
      </c>
      <c r="K148" s="31">
        <v>1400</v>
      </c>
      <c r="L148" s="32">
        <f t="shared" si="24"/>
        <v>6</v>
      </c>
      <c r="M148" s="64"/>
      <c r="N148" s="34">
        <v>12</v>
      </c>
      <c r="O148" s="34">
        <v>2700</v>
      </c>
      <c r="P148" s="35">
        <f t="shared" si="25"/>
        <v>13</v>
      </c>
      <c r="Q148" s="51"/>
      <c r="R148" s="22"/>
      <c r="S148" s="36">
        <v>7</v>
      </c>
      <c r="T148" s="36">
        <v>2000</v>
      </c>
      <c r="U148" s="37">
        <f t="shared" si="26"/>
        <v>9</v>
      </c>
      <c r="V148" s="50"/>
    </row>
    <row r="149" spans="1:22" ht="60" customHeight="1" x14ac:dyDescent="0.3">
      <c r="A149" s="56"/>
      <c r="B149" s="29"/>
      <c r="C149" s="29"/>
      <c r="D149" s="29"/>
      <c r="E149" s="75"/>
      <c r="F149" s="1">
        <v>96</v>
      </c>
      <c r="G149" s="1" t="s">
        <v>57</v>
      </c>
      <c r="H149" s="45"/>
      <c r="I149" s="27"/>
      <c r="J149" s="31">
        <v>12</v>
      </c>
      <c r="K149" s="31">
        <v>1400</v>
      </c>
      <c r="L149" s="32">
        <f t="shared" si="24"/>
        <v>6</v>
      </c>
      <c r="M149" s="64"/>
      <c r="N149" s="34">
        <v>12</v>
      </c>
      <c r="O149" s="34">
        <v>2700</v>
      </c>
      <c r="P149" s="35">
        <f t="shared" si="25"/>
        <v>13</v>
      </c>
      <c r="Q149" s="51"/>
      <c r="R149" s="22"/>
      <c r="S149" s="36">
        <v>7</v>
      </c>
      <c r="T149" s="36">
        <v>2000</v>
      </c>
      <c r="U149" s="37">
        <f t="shared" si="26"/>
        <v>9</v>
      </c>
      <c r="V149" s="50"/>
    </row>
    <row r="150" spans="1:22" ht="60" customHeight="1" x14ac:dyDescent="0.3">
      <c r="A150" s="56"/>
      <c r="B150" s="29"/>
      <c r="C150" s="29"/>
      <c r="D150" s="29"/>
      <c r="E150" s="75"/>
      <c r="F150" s="1">
        <v>99</v>
      </c>
      <c r="G150" s="1" t="s">
        <v>32</v>
      </c>
      <c r="H150" s="45"/>
      <c r="I150" s="27"/>
      <c r="J150" s="31">
        <v>12</v>
      </c>
      <c r="K150" s="31">
        <v>1400</v>
      </c>
      <c r="L150" s="32">
        <f t="shared" si="24"/>
        <v>6</v>
      </c>
      <c r="M150" s="64"/>
      <c r="N150" s="34">
        <v>12</v>
      </c>
      <c r="O150" s="34">
        <v>2700</v>
      </c>
      <c r="P150" s="35">
        <f t="shared" si="25"/>
        <v>12</v>
      </c>
      <c r="Q150" s="51"/>
      <c r="R150" s="22"/>
      <c r="S150" s="36">
        <v>7</v>
      </c>
      <c r="T150" s="36">
        <v>2000</v>
      </c>
      <c r="U150" s="37">
        <f t="shared" si="26"/>
        <v>9</v>
      </c>
      <c r="V150" s="50"/>
    </row>
    <row r="151" spans="1:22" ht="60" customHeight="1" x14ac:dyDescent="0.3">
      <c r="A151" s="56"/>
      <c r="B151" s="29"/>
      <c r="C151" s="29"/>
      <c r="D151" s="29"/>
      <c r="E151" s="75"/>
      <c r="F151" s="1">
        <v>103</v>
      </c>
      <c r="G151" s="1" t="s">
        <v>33</v>
      </c>
      <c r="H151" s="45"/>
      <c r="I151" s="27"/>
      <c r="J151" s="31">
        <v>12</v>
      </c>
      <c r="K151" s="31">
        <v>1400</v>
      </c>
      <c r="L151" s="32">
        <f t="shared" si="24"/>
        <v>6</v>
      </c>
      <c r="M151" s="64"/>
      <c r="N151" s="34">
        <v>12</v>
      </c>
      <c r="O151" s="34">
        <v>2700</v>
      </c>
      <c r="P151" s="35">
        <f t="shared" si="25"/>
        <v>12</v>
      </c>
      <c r="Q151" s="51"/>
      <c r="R151" s="22"/>
      <c r="S151" s="36">
        <v>7</v>
      </c>
      <c r="T151" s="36">
        <v>2000</v>
      </c>
      <c r="U151" s="37">
        <f t="shared" si="26"/>
        <v>9</v>
      </c>
      <c r="V151" s="50"/>
    </row>
    <row r="152" spans="1:22" ht="60" customHeight="1" x14ac:dyDescent="0.3">
      <c r="A152" s="56"/>
      <c r="B152" s="29"/>
      <c r="C152" s="29"/>
      <c r="D152" s="29"/>
      <c r="E152" s="75"/>
      <c r="F152" s="1">
        <v>107</v>
      </c>
      <c r="G152" s="1" t="s">
        <v>34</v>
      </c>
      <c r="H152" s="45"/>
      <c r="I152" s="27"/>
      <c r="J152" s="31">
        <v>12</v>
      </c>
      <c r="K152" s="31">
        <v>1400</v>
      </c>
      <c r="L152" s="32">
        <f t="shared" si="24"/>
        <v>5</v>
      </c>
      <c r="M152" s="64"/>
      <c r="N152" s="34">
        <v>12</v>
      </c>
      <c r="O152" s="34">
        <v>2700</v>
      </c>
      <c r="P152" s="35">
        <f t="shared" si="25"/>
        <v>11</v>
      </c>
      <c r="Q152" s="51"/>
      <c r="S152" s="36">
        <v>7</v>
      </c>
      <c r="T152" s="36">
        <v>2000</v>
      </c>
      <c r="U152" s="37">
        <f t="shared" si="26"/>
        <v>8</v>
      </c>
      <c r="V152" s="50"/>
    </row>
    <row r="153" spans="1:22" ht="60" customHeight="1" x14ac:dyDescent="0.3">
      <c r="B153" s="29"/>
      <c r="C153" s="29"/>
      <c r="D153" s="29"/>
      <c r="E153" s="75"/>
      <c r="F153" s="1">
        <v>112</v>
      </c>
      <c r="G153" s="1" t="s">
        <v>35</v>
      </c>
      <c r="H153" s="47"/>
      <c r="I153" s="27"/>
      <c r="J153" s="31">
        <v>12</v>
      </c>
      <c r="K153" s="31">
        <v>1400</v>
      </c>
      <c r="L153" s="32">
        <f t="shared" si="24"/>
        <v>5</v>
      </c>
      <c r="M153" s="64"/>
      <c r="N153" s="34">
        <v>12</v>
      </c>
      <c r="O153" s="34">
        <v>2700</v>
      </c>
      <c r="P153" s="35">
        <f t="shared" si="25"/>
        <v>11</v>
      </c>
      <c r="Q153" s="51"/>
      <c r="S153" s="36">
        <v>7</v>
      </c>
      <c r="T153" s="36">
        <v>2000</v>
      </c>
      <c r="U153" s="37">
        <f t="shared" si="26"/>
        <v>8</v>
      </c>
      <c r="V153" s="50"/>
    </row>
    <row r="154" spans="1:22" ht="25.2" customHeight="1" x14ac:dyDescent="0.3"/>
    <row r="155" spans="1:22" ht="60" customHeight="1" x14ac:dyDescent="0.3">
      <c r="A155" s="56">
        <v>14</v>
      </c>
      <c r="B155" s="29" t="s">
        <v>65</v>
      </c>
      <c r="C155" s="29"/>
      <c r="D155" s="29">
        <v>12</v>
      </c>
      <c r="E155" s="75">
        <v>100</v>
      </c>
      <c r="F155" s="1">
        <v>87</v>
      </c>
      <c r="G155" s="1" t="s">
        <v>28</v>
      </c>
      <c r="H155" s="30">
        <v>170</v>
      </c>
      <c r="I155" s="27"/>
      <c r="J155" s="31">
        <v>16</v>
      </c>
      <c r="K155" s="31">
        <v>1400</v>
      </c>
      <c r="L155" s="32">
        <f t="shared" ref="L155:L162" si="27">ROUNDDOWN((K155-145)/(F155*2), 0)</f>
        <v>7</v>
      </c>
      <c r="M155" s="33"/>
      <c r="N155" s="34">
        <v>16</v>
      </c>
      <c r="O155" s="34">
        <v>2700</v>
      </c>
      <c r="P155" s="35">
        <f t="shared" ref="P155:P162" si="28">ROUNDDOWN((O155-145)/(F155*2), 0)</f>
        <v>14</v>
      </c>
      <c r="Q155" s="39"/>
      <c r="R155" s="26"/>
      <c r="S155" s="36">
        <v>8</v>
      </c>
      <c r="T155" s="36">
        <v>2000</v>
      </c>
      <c r="U155" s="37">
        <f t="shared" ref="U155:U162" si="29">ROUNDDOWN((T155-145)/(F155*2), 0)</f>
        <v>10</v>
      </c>
      <c r="V155" s="72"/>
    </row>
    <row r="156" spans="1:22" ht="60" customHeight="1" x14ac:dyDescent="0.3">
      <c r="A156" s="56"/>
      <c r="B156" s="29"/>
      <c r="C156" s="29"/>
      <c r="D156" s="29"/>
      <c r="E156" s="75"/>
      <c r="F156" s="1">
        <v>90</v>
      </c>
      <c r="G156" s="1" t="s">
        <v>42</v>
      </c>
      <c r="H156" s="45"/>
      <c r="I156" s="27"/>
      <c r="J156" s="31">
        <v>16</v>
      </c>
      <c r="K156" s="31">
        <v>1400</v>
      </c>
      <c r="L156" s="32">
        <f t="shared" si="27"/>
        <v>6</v>
      </c>
      <c r="M156" s="64"/>
      <c r="N156" s="34">
        <v>16</v>
      </c>
      <c r="O156" s="34">
        <v>2700</v>
      </c>
      <c r="P156" s="35">
        <f t="shared" si="28"/>
        <v>14</v>
      </c>
      <c r="Q156" s="46"/>
      <c r="R156" s="22"/>
      <c r="S156" s="36">
        <v>8</v>
      </c>
      <c r="T156" s="36">
        <v>2000</v>
      </c>
      <c r="U156" s="37">
        <f t="shared" si="29"/>
        <v>10</v>
      </c>
      <c r="V156" s="73"/>
    </row>
    <row r="157" spans="1:22" ht="60" customHeight="1" x14ac:dyDescent="0.3">
      <c r="A157" s="56"/>
      <c r="B157" s="29"/>
      <c r="C157" s="29"/>
      <c r="D157" s="29"/>
      <c r="E157" s="75"/>
      <c r="F157" s="1">
        <v>93</v>
      </c>
      <c r="G157" s="1" t="s">
        <v>55</v>
      </c>
      <c r="H157" s="45"/>
      <c r="I157" s="27"/>
      <c r="J157" s="31">
        <v>16</v>
      </c>
      <c r="K157" s="31">
        <v>1400</v>
      </c>
      <c r="L157" s="32">
        <f t="shared" si="27"/>
        <v>6</v>
      </c>
      <c r="M157" s="64"/>
      <c r="N157" s="34">
        <v>16</v>
      </c>
      <c r="O157" s="34">
        <v>2700</v>
      </c>
      <c r="P157" s="35">
        <f t="shared" si="28"/>
        <v>13</v>
      </c>
      <c r="Q157" s="46"/>
      <c r="R157" s="22"/>
      <c r="S157" s="36">
        <v>8</v>
      </c>
      <c r="T157" s="36">
        <v>2000</v>
      </c>
      <c r="U157" s="37">
        <f t="shared" si="29"/>
        <v>9</v>
      </c>
      <c r="V157" s="73"/>
    </row>
    <row r="158" spans="1:22" ht="60" customHeight="1" x14ac:dyDescent="0.3">
      <c r="A158" s="56"/>
      <c r="B158" s="29"/>
      <c r="C158" s="29"/>
      <c r="D158" s="29"/>
      <c r="E158" s="75"/>
      <c r="F158" s="1">
        <v>96</v>
      </c>
      <c r="G158" s="1" t="s">
        <v>57</v>
      </c>
      <c r="H158" s="45"/>
      <c r="I158" s="27"/>
      <c r="J158" s="31">
        <v>16</v>
      </c>
      <c r="K158" s="31">
        <v>1400</v>
      </c>
      <c r="L158" s="32">
        <f t="shared" si="27"/>
        <v>6</v>
      </c>
      <c r="M158" s="64"/>
      <c r="N158" s="34">
        <v>16</v>
      </c>
      <c r="O158" s="34">
        <v>2700</v>
      </c>
      <c r="P158" s="35">
        <f t="shared" si="28"/>
        <v>13</v>
      </c>
      <c r="Q158" s="46"/>
      <c r="R158" s="22"/>
      <c r="S158" s="36">
        <v>8</v>
      </c>
      <c r="T158" s="36">
        <v>2000</v>
      </c>
      <c r="U158" s="37">
        <f t="shared" si="29"/>
        <v>9</v>
      </c>
      <c r="V158" s="73"/>
    </row>
    <row r="159" spans="1:22" ht="60" customHeight="1" x14ac:dyDescent="0.3">
      <c r="A159" s="56"/>
      <c r="B159" s="29"/>
      <c r="C159" s="29"/>
      <c r="D159" s="29"/>
      <c r="E159" s="75"/>
      <c r="F159" s="1">
        <v>99</v>
      </c>
      <c r="G159" s="1" t="s">
        <v>32</v>
      </c>
      <c r="H159" s="45"/>
      <c r="I159" s="27"/>
      <c r="J159" s="31">
        <v>16</v>
      </c>
      <c r="K159" s="31">
        <v>1400</v>
      </c>
      <c r="L159" s="32">
        <f t="shared" si="27"/>
        <v>6</v>
      </c>
      <c r="M159" s="64"/>
      <c r="N159" s="34">
        <v>16</v>
      </c>
      <c r="O159" s="34">
        <v>2700</v>
      </c>
      <c r="P159" s="35">
        <f t="shared" si="28"/>
        <v>12</v>
      </c>
      <c r="Q159" s="46"/>
      <c r="R159" s="22"/>
      <c r="S159" s="36">
        <v>8</v>
      </c>
      <c r="T159" s="36">
        <v>2000</v>
      </c>
      <c r="U159" s="37">
        <f t="shared" si="29"/>
        <v>9</v>
      </c>
      <c r="V159" s="73"/>
    </row>
    <row r="160" spans="1:22" ht="60" customHeight="1" x14ac:dyDescent="0.3">
      <c r="A160" s="56"/>
      <c r="B160" s="29"/>
      <c r="C160" s="29"/>
      <c r="D160" s="29"/>
      <c r="E160" s="75"/>
      <c r="F160" s="1">
        <v>103</v>
      </c>
      <c r="G160" s="1" t="s">
        <v>33</v>
      </c>
      <c r="H160" s="45"/>
      <c r="I160" s="27"/>
      <c r="J160" s="31">
        <v>16</v>
      </c>
      <c r="K160" s="31">
        <v>1400</v>
      </c>
      <c r="L160" s="32">
        <f t="shared" si="27"/>
        <v>6</v>
      </c>
      <c r="M160" s="64"/>
      <c r="N160" s="34">
        <v>16</v>
      </c>
      <c r="O160" s="34">
        <v>2700</v>
      </c>
      <c r="P160" s="35">
        <f t="shared" si="28"/>
        <v>12</v>
      </c>
      <c r="Q160" s="46"/>
      <c r="R160" s="22"/>
      <c r="S160" s="36">
        <v>8</v>
      </c>
      <c r="T160" s="36">
        <v>2000</v>
      </c>
      <c r="U160" s="37">
        <f t="shared" si="29"/>
        <v>9</v>
      </c>
      <c r="V160" s="73"/>
    </row>
    <row r="161" spans="1:22" ht="60" customHeight="1" x14ac:dyDescent="0.3">
      <c r="A161" s="56"/>
      <c r="B161" s="29"/>
      <c r="C161" s="29"/>
      <c r="D161" s="29"/>
      <c r="E161" s="75"/>
      <c r="F161" s="1">
        <v>107</v>
      </c>
      <c r="G161" s="1" t="s">
        <v>34</v>
      </c>
      <c r="H161" s="45"/>
      <c r="I161" s="27"/>
      <c r="J161" s="31">
        <v>16</v>
      </c>
      <c r="K161" s="31">
        <v>1400</v>
      </c>
      <c r="L161" s="32">
        <f t="shared" si="27"/>
        <v>5</v>
      </c>
      <c r="M161" s="64"/>
      <c r="N161" s="34">
        <v>16</v>
      </c>
      <c r="O161" s="34">
        <v>2700</v>
      </c>
      <c r="P161" s="35">
        <f t="shared" si="28"/>
        <v>11</v>
      </c>
      <c r="Q161" s="46"/>
      <c r="S161" s="36">
        <v>8</v>
      </c>
      <c r="T161" s="36">
        <v>2000</v>
      </c>
      <c r="U161" s="37">
        <f t="shared" si="29"/>
        <v>8</v>
      </c>
      <c r="V161" s="73"/>
    </row>
    <row r="162" spans="1:22" ht="60" customHeight="1" x14ac:dyDescent="0.3">
      <c r="B162" s="29"/>
      <c r="C162" s="29"/>
      <c r="D162" s="29"/>
      <c r="E162" s="75"/>
      <c r="F162" s="1">
        <v>112</v>
      </c>
      <c r="G162" s="1" t="s">
        <v>35</v>
      </c>
      <c r="H162" s="47"/>
      <c r="I162" s="27"/>
      <c r="J162" s="31">
        <v>16</v>
      </c>
      <c r="K162" s="31">
        <v>1400</v>
      </c>
      <c r="L162" s="32">
        <f t="shared" si="27"/>
        <v>5</v>
      </c>
      <c r="M162" s="64"/>
      <c r="N162" s="34">
        <v>16</v>
      </c>
      <c r="O162" s="34">
        <v>2700</v>
      </c>
      <c r="P162" s="35">
        <f t="shared" si="28"/>
        <v>11</v>
      </c>
      <c r="Q162" s="48"/>
      <c r="S162" s="36">
        <v>8</v>
      </c>
      <c r="T162" s="36">
        <v>2000</v>
      </c>
      <c r="U162" s="37">
        <f t="shared" si="29"/>
        <v>8</v>
      </c>
      <c r="V162" s="74"/>
    </row>
    <row r="163" spans="1:22" ht="25.2" customHeight="1" x14ac:dyDescent="0.3"/>
    <row r="164" spans="1:22" ht="60" customHeight="1" x14ac:dyDescent="0.3">
      <c r="A164" s="56">
        <v>15</v>
      </c>
      <c r="B164" s="29" t="s">
        <v>43</v>
      </c>
      <c r="C164" s="29"/>
      <c r="D164" s="29">
        <v>12</v>
      </c>
      <c r="E164" s="29">
        <v>122</v>
      </c>
      <c r="F164" s="1">
        <v>87</v>
      </c>
      <c r="G164" s="1" t="s">
        <v>28</v>
      </c>
      <c r="H164" s="30">
        <v>140</v>
      </c>
      <c r="I164" s="27"/>
      <c r="J164" s="31">
        <v>13</v>
      </c>
      <c r="K164" s="31">
        <v>1400</v>
      </c>
      <c r="L164" s="32">
        <f t="shared" ref="L164:L171" si="30">ROUNDDOWN((K164-145)/(F164*3), 0)</f>
        <v>4</v>
      </c>
      <c r="M164" s="33"/>
      <c r="N164" s="34">
        <v>13</v>
      </c>
      <c r="O164" s="34">
        <v>2700</v>
      </c>
      <c r="P164" s="35">
        <f t="shared" ref="P164:P171" si="31">ROUNDDOWN((O164-145)/(F164*3), 0)</f>
        <v>9</v>
      </c>
      <c r="Q164" s="51"/>
      <c r="R164" s="26"/>
      <c r="S164" s="36">
        <v>6</v>
      </c>
      <c r="T164" s="36">
        <v>2000</v>
      </c>
      <c r="U164" s="37">
        <f t="shared" ref="U164:U171" si="32">ROUNDDOWN((T164-145)/(F164*3), 0)</f>
        <v>7</v>
      </c>
      <c r="V164" s="50"/>
    </row>
    <row r="165" spans="1:22" ht="60" customHeight="1" x14ac:dyDescent="0.3">
      <c r="A165" s="56"/>
      <c r="B165" s="29"/>
      <c r="C165" s="29"/>
      <c r="D165" s="29"/>
      <c r="E165" s="29"/>
      <c r="F165" s="1">
        <v>90</v>
      </c>
      <c r="G165" s="1" t="s">
        <v>38</v>
      </c>
      <c r="H165" s="45"/>
      <c r="I165" s="27"/>
      <c r="J165" s="31">
        <v>13</v>
      </c>
      <c r="K165" s="31">
        <v>1400</v>
      </c>
      <c r="L165" s="32">
        <f t="shared" si="30"/>
        <v>4</v>
      </c>
      <c r="M165" s="64"/>
      <c r="N165" s="34">
        <v>13</v>
      </c>
      <c r="O165" s="34">
        <v>2700</v>
      </c>
      <c r="P165" s="35">
        <f t="shared" si="31"/>
        <v>9</v>
      </c>
      <c r="Q165" s="51"/>
      <c r="R165" s="22"/>
      <c r="S165" s="36">
        <v>6</v>
      </c>
      <c r="T165" s="36">
        <v>2000</v>
      </c>
      <c r="U165" s="37">
        <f t="shared" si="32"/>
        <v>6</v>
      </c>
      <c r="V165" s="50"/>
    </row>
    <row r="166" spans="1:22" ht="60" customHeight="1" x14ac:dyDescent="0.3">
      <c r="A166" s="56"/>
      <c r="B166" s="29"/>
      <c r="C166" s="29"/>
      <c r="D166" s="29"/>
      <c r="E166" s="29"/>
      <c r="F166" s="1">
        <v>93</v>
      </c>
      <c r="G166" s="1" t="s">
        <v>30</v>
      </c>
      <c r="H166" s="45"/>
      <c r="I166" s="27"/>
      <c r="J166" s="31">
        <v>13</v>
      </c>
      <c r="K166" s="31">
        <v>1400</v>
      </c>
      <c r="L166" s="32">
        <f t="shared" si="30"/>
        <v>4</v>
      </c>
      <c r="M166" s="64"/>
      <c r="N166" s="34">
        <v>13</v>
      </c>
      <c r="O166" s="34">
        <v>2700</v>
      </c>
      <c r="P166" s="35">
        <f t="shared" si="31"/>
        <v>9</v>
      </c>
      <c r="Q166" s="51"/>
      <c r="R166" s="22"/>
      <c r="S166" s="36">
        <v>6</v>
      </c>
      <c r="T166" s="36">
        <v>2000</v>
      </c>
      <c r="U166" s="37">
        <f t="shared" si="32"/>
        <v>6</v>
      </c>
      <c r="V166" s="50"/>
    </row>
    <row r="167" spans="1:22" ht="60" customHeight="1" x14ac:dyDescent="0.3">
      <c r="A167" s="56"/>
      <c r="B167" s="29"/>
      <c r="C167" s="29"/>
      <c r="D167" s="29"/>
      <c r="E167" s="29"/>
      <c r="F167" s="1">
        <v>96</v>
      </c>
      <c r="G167" s="1" t="s">
        <v>31</v>
      </c>
      <c r="H167" s="45"/>
      <c r="I167" s="27"/>
      <c r="J167" s="31">
        <v>13</v>
      </c>
      <c r="K167" s="31">
        <v>1400</v>
      </c>
      <c r="L167" s="32">
        <f t="shared" si="30"/>
        <v>4</v>
      </c>
      <c r="M167" s="64"/>
      <c r="N167" s="34">
        <v>13</v>
      </c>
      <c r="O167" s="34">
        <v>2700</v>
      </c>
      <c r="P167" s="35">
        <f t="shared" si="31"/>
        <v>8</v>
      </c>
      <c r="Q167" s="51"/>
      <c r="R167" s="22"/>
      <c r="S167" s="36">
        <v>6</v>
      </c>
      <c r="T167" s="36">
        <v>2000</v>
      </c>
      <c r="U167" s="37">
        <f t="shared" si="32"/>
        <v>6</v>
      </c>
      <c r="V167" s="50"/>
    </row>
    <row r="168" spans="1:22" ht="60" customHeight="1" x14ac:dyDescent="0.3">
      <c r="A168" s="56"/>
      <c r="B168" s="29"/>
      <c r="C168" s="29"/>
      <c r="D168" s="29"/>
      <c r="E168" s="29"/>
      <c r="F168" s="1">
        <v>99</v>
      </c>
      <c r="G168" s="1" t="s">
        <v>32</v>
      </c>
      <c r="H168" s="45"/>
      <c r="I168" s="27"/>
      <c r="J168" s="31">
        <v>13</v>
      </c>
      <c r="K168" s="31">
        <v>1400</v>
      </c>
      <c r="L168" s="32">
        <f t="shared" si="30"/>
        <v>4</v>
      </c>
      <c r="M168" s="64"/>
      <c r="N168" s="34">
        <v>13</v>
      </c>
      <c r="O168" s="34">
        <v>2700</v>
      </c>
      <c r="P168" s="35">
        <f t="shared" si="31"/>
        <v>8</v>
      </c>
      <c r="Q168" s="51"/>
      <c r="R168" s="22"/>
      <c r="S168" s="36">
        <v>6</v>
      </c>
      <c r="T168" s="36">
        <v>2000</v>
      </c>
      <c r="U168" s="37">
        <f t="shared" si="32"/>
        <v>6</v>
      </c>
      <c r="V168" s="50"/>
    </row>
    <row r="169" spans="1:22" ht="60" customHeight="1" x14ac:dyDescent="0.3">
      <c r="A169" s="56"/>
      <c r="B169" s="29"/>
      <c r="C169" s="29"/>
      <c r="D169" s="29"/>
      <c r="E169" s="29"/>
      <c r="F169" s="1">
        <v>103</v>
      </c>
      <c r="G169" s="1" t="s">
        <v>33</v>
      </c>
      <c r="H169" s="45"/>
      <c r="I169" s="27"/>
      <c r="J169" s="31">
        <v>13</v>
      </c>
      <c r="K169" s="31">
        <v>1400</v>
      </c>
      <c r="L169" s="32">
        <f t="shared" si="30"/>
        <v>4</v>
      </c>
      <c r="M169" s="64"/>
      <c r="N169" s="34">
        <v>13</v>
      </c>
      <c r="O169" s="34">
        <v>2700</v>
      </c>
      <c r="P169" s="35">
        <f t="shared" si="31"/>
        <v>8</v>
      </c>
      <c r="Q169" s="51"/>
      <c r="R169" s="22"/>
      <c r="S169" s="36">
        <v>6</v>
      </c>
      <c r="T169" s="36">
        <v>2000</v>
      </c>
      <c r="U169" s="37">
        <f t="shared" si="32"/>
        <v>6</v>
      </c>
      <c r="V169" s="50"/>
    </row>
    <row r="170" spans="1:22" ht="60" customHeight="1" x14ac:dyDescent="0.3">
      <c r="A170" s="56"/>
      <c r="B170" s="29"/>
      <c r="C170" s="29"/>
      <c r="D170" s="29"/>
      <c r="E170" s="29"/>
      <c r="F170" s="1">
        <v>107</v>
      </c>
      <c r="G170" s="1" t="s">
        <v>34</v>
      </c>
      <c r="H170" s="45"/>
      <c r="I170" s="27"/>
      <c r="J170" s="31">
        <v>13</v>
      </c>
      <c r="K170" s="31">
        <v>1400</v>
      </c>
      <c r="L170" s="32">
        <f t="shared" si="30"/>
        <v>3</v>
      </c>
      <c r="M170" s="64"/>
      <c r="N170" s="34">
        <v>13</v>
      </c>
      <c r="O170" s="34">
        <v>2700</v>
      </c>
      <c r="P170" s="35">
        <f t="shared" si="31"/>
        <v>7</v>
      </c>
      <c r="Q170" s="51"/>
      <c r="S170" s="36">
        <v>6</v>
      </c>
      <c r="T170" s="36">
        <v>2000</v>
      </c>
      <c r="U170" s="37">
        <f t="shared" si="32"/>
        <v>5</v>
      </c>
      <c r="V170" s="50"/>
    </row>
    <row r="171" spans="1:22" ht="60" customHeight="1" x14ac:dyDescent="0.3">
      <c r="B171" s="29"/>
      <c r="C171" s="29"/>
      <c r="D171" s="29"/>
      <c r="E171" s="29"/>
      <c r="F171" s="1">
        <v>112</v>
      </c>
      <c r="G171" s="1" t="s">
        <v>35</v>
      </c>
      <c r="H171" s="47"/>
      <c r="I171" s="27"/>
      <c r="J171" s="31">
        <v>13</v>
      </c>
      <c r="K171" s="31">
        <v>1400</v>
      </c>
      <c r="L171" s="32">
        <f t="shared" si="30"/>
        <v>3</v>
      </c>
      <c r="M171" s="64"/>
      <c r="N171" s="34">
        <v>13</v>
      </c>
      <c r="O171" s="34">
        <v>2700</v>
      </c>
      <c r="P171" s="35">
        <f t="shared" si="31"/>
        <v>7</v>
      </c>
      <c r="Q171" s="51"/>
      <c r="S171" s="36">
        <v>6</v>
      </c>
      <c r="T171" s="36">
        <v>2000</v>
      </c>
      <c r="U171" s="37">
        <f t="shared" si="32"/>
        <v>5</v>
      </c>
      <c r="V171" s="50"/>
    </row>
    <row r="172" spans="1:22" ht="25.2" customHeight="1" x14ac:dyDescent="0.3"/>
    <row r="173" spans="1:22" ht="77.7" customHeight="1" x14ac:dyDescent="0.3">
      <c r="B173" s="8" t="s">
        <v>79</v>
      </c>
      <c r="C173" s="9" t="s">
        <v>80</v>
      </c>
      <c r="D173" s="10" t="s">
        <v>81</v>
      </c>
      <c r="E173" s="9" t="s">
        <v>82</v>
      </c>
      <c r="F173" s="9" t="s">
        <v>96</v>
      </c>
      <c r="G173" s="9" t="s">
        <v>83</v>
      </c>
      <c r="H173" s="11" t="s">
        <v>84</v>
      </c>
      <c r="I173" s="12"/>
      <c r="J173" s="13" t="s">
        <v>99</v>
      </c>
      <c r="K173" s="13" t="s">
        <v>85</v>
      </c>
      <c r="L173" s="13" t="s">
        <v>100</v>
      </c>
      <c r="M173" s="14"/>
      <c r="N173" s="15" t="s">
        <v>101</v>
      </c>
      <c r="O173" s="15" t="s">
        <v>86</v>
      </c>
      <c r="P173" s="15" t="s">
        <v>87</v>
      </c>
      <c r="Q173" s="14"/>
      <c r="R173" s="14"/>
      <c r="S173" s="16" t="s">
        <v>102</v>
      </c>
      <c r="T173" s="16" t="s">
        <v>103</v>
      </c>
      <c r="U173" s="16" t="s">
        <v>104</v>
      </c>
    </row>
    <row r="174" spans="1:22" ht="60" customHeight="1" x14ac:dyDescent="0.3">
      <c r="A174" s="56">
        <v>16</v>
      </c>
      <c r="B174" s="29" t="s">
        <v>45</v>
      </c>
      <c r="C174" s="29"/>
      <c r="D174" s="29">
        <v>16</v>
      </c>
      <c r="E174" s="29">
        <v>108</v>
      </c>
      <c r="F174" s="1">
        <v>87</v>
      </c>
      <c r="G174" s="1" t="s">
        <v>28</v>
      </c>
      <c r="H174" s="30">
        <v>90</v>
      </c>
      <c r="I174" s="27"/>
      <c r="J174" s="31">
        <v>12</v>
      </c>
      <c r="K174" s="31">
        <v>1400</v>
      </c>
      <c r="L174" s="32">
        <f t="shared" ref="L174:L181" si="33">ROUNDDOWN((K174-145)/(F174*2), 0)</f>
        <v>7</v>
      </c>
      <c r="M174" s="33"/>
      <c r="N174" s="34">
        <v>12</v>
      </c>
      <c r="O174" s="34">
        <v>2700</v>
      </c>
      <c r="P174" s="35">
        <f t="shared" ref="P174:P181" si="34">ROUNDDOWN((O174-145)/(F174*2), 0)</f>
        <v>14</v>
      </c>
      <c r="Q174" s="51"/>
      <c r="R174" s="26"/>
      <c r="S174" s="36">
        <v>6</v>
      </c>
      <c r="T174" s="36">
        <v>2000</v>
      </c>
      <c r="U174" s="37">
        <f t="shared" ref="U174:U181" si="35">ROUNDDOWN((T174-145)/(F174*2), 0)</f>
        <v>10</v>
      </c>
      <c r="V174" s="50"/>
    </row>
    <row r="175" spans="1:22" ht="60" customHeight="1" x14ac:dyDescent="0.3">
      <c r="A175" s="56"/>
      <c r="B175" s="29"/>
      <c r="C175" s="29"/>
      <c r="D175" s="29"/>
      <c r="E175" s="29"/>
      <c r="F175" s="1">
        <v>90</v>
      </c>
      <c r="G175" s="1" t="s">
        <v>42</v>
      </c>
      <c r="H175" s="45"/>
      <c r="I175" s="27"/>
      <c r="J175" s="31">
        <v>12</v>
      </c>
      <c r="K175" s="31">
        <v>1400</v>
      </c>
      <c r="L175" s="32">
        <f t="shared" si="33"/>
        <v>6</v>
      </c>
      <c r="M175" s="64"/>
      <c r="N175" s="34">
        <v>12</v>
      </c>
      <c r="O175" s="34">
        <v>2700</v>
      </c>
      <c r="P175" s="35">
        <f t="shared" si="34"/>
        <v>14</v>
      </c>
      <c r="Q175" s="51"/>
      <c r="R175" s="22"/>
      <c r="S175" s="36">
        <v>6</v>
      </c>
      <c r="T175" s="36">
        <v>2000</v>
      </c>
      <c r="U175" s="37">
        <f t="shared" si="35"/>
        <v>10</v>
      </c>
      <c r="V175" s="50"/>
    </row>
    <row r="176" spans="1:22" ht="60" customHeight="1" x14ac:dyDescent="0.3">
      <c r="A176" s="56"/>
      <c r="B176" s="29"/>
      <c r="C176" s="29"/>
      <c r="D176" s="29"/>
      <c r="E176" s="29"/>
      <c r="F176" s="1">
        <v>93</v>
      </c>
      <c r="G176" s="1" t="s">
        <v>30</v>
      </c>
      <c r="H176" s="45"/>
      <c r="I176" s="27"/>
      <c r="J176" s="31">
        <v>12</v>
      </c>
      <c r="K176" s="31">
        <v>1400</v>
      </c>
      <c r="L176" s="32">
        <f t="shared" si="33"/>
        <v>6</v>
      </c>
      <c r="M176" s="64"/>
      <c r="N176" s="34">
        <v>12</v>
      </c>
      <c r="O176" s="34">
        <v>2700</v>
      </c>
      <c r="P176" s="35">
        <f t="shared" si="34"/>
        <v>13</v>
      </c>
      <c r="Q176" s="51"/>
      <c r="R176" s="22"/>
      <c r="S176" s="36">
        <v>6</v>
      </c>
      <c r="T176" s="36">
        <v>2000</v>
      </c>
      <c r="U176" s="37">
        <f t="shared" si="35"/>
        <v>9</v>
      </c>
      <c r="V176" s="50"/>
    </row>
    <row r="177" spans="1:22" ht="60" customHeight="1" x14ac:dyDescent="0.3">
      <c r="A177" s="56"/>
      <c r="B177" s="29"/>
      <c r="C177" s="29"/>
      <c r="D177" s="29"/>
      <c r="E177" s="29"/>
      <c r="F177" s="1">
        <v>96</v>
      </c>
      <c r="G177" s="1" t="s">
        <v>31</v>
      </c>
      <c r="H177" s="45"/>
      <c r="I177" s="27"/>
      <c r="J177" s="31">
        <v>12</v>
      </c>
      <c r="K177" s="31">
        <v>1400</v>
      </c>
      <c r="L177" s="32">
        <f t="shared" si="33"/>
        <v>6</v>
      </c>
      <c r="M177" s="64"/>
      <c r="N177" s="34">
        <v>12</v>
      </c>
      <c r="O177" s="34">
        <v>2700</v>
      </c>
      <c r="P177" s="35">
        <f t="shared" si="34"/>
        <v>13</v>
      </c>
      <c r="Q177" s="51"/>
      <c r="R177" s="22"/>
      <c r="S177" s="36">
        <v>6</v>
      </c>
      <c r="T177" s="36">
        <v>2000</v>
      </c>
      <c r="U177" s="37">
        <f t="shared" si="35"/>
        <v>9</v>
      </c>
      <c r="V177" s="50"/>
    </row>
    <row r="178" spans="1:22" ht="60" customHeight="1" x14ac:dyDescent="0.3">
      <c r="A178" s="56"/>
      <c r="B178" s="29"/>
      <c r="C178" s="29"/>
      <c r="D178" s="29"/>
      <c r="E178" s="29"/>
      <c r="F178" s="1">
        <v>99</v>
      </c>
      <c r="G178" s="1" t="s">
        <v>32</v>
      </c>
      <c r="H178" s="45"/>
      <c r="I178" s="27"/>
      <c r="J178" s="31">
        <v>12</v>
      </c>
      <c r="K178" s="31">
        <v>1400</v>
      </c>
      <c r="L178" s="32">
        <f t="shared" si="33"/>
        <v>6</v>
      </c>
      <c r="M178" s="64"/>
      <c r="N178" s="34">
        <v>12</v>
      </c>
      <c r="O178" s="34">
        <v>2700</v>
      </c>
      <c r="P178" s="35">
        <f t="shared" si="34"/>
        <v>12</v>
      </c>
      <c r="Q178" s="51"/>
      <c r="R178" s="22"/>
      <c r="S178" s="36">
        <v>6</v>
      </c>
      <c r="T178" s="36">
        <v>2000</v>
      </c>
      <c r="U178" s="37">
        <f t="shared" si="35"/>
        <v>9</v>
      </c>
      <c r="V178" s="50"/>
    </row>
    <row r="179" spans="1:22" ht="60" customHeight="1" x14ac:dyDescent="0.3">
      <c r="A179" s="56"/>
      <c r="B179" s="29"/>
      <c r="C179" s="29"/>
      <c r="D179" s="29"/>
      <c r="E179" s="29"/>
      <c r="F179" s="1">
        <v>103</v>
      </c>
      <c r="G179" s="1" t="s">
        <v>33</v>
      </c>
      <c r="H179" s="45"/>
      <c r="I179" s="27"/>
      <c r="J179" s="31">
        <v>12</v>
      </c>
      <c r="K179" s="31">
        <v>1400</v>
      </c>
      <c r="L179" s="32">
        <f t="shared" si="33"/>
        <v>6</v>
      </c>
      <c r="M179" s="64"/>
      <c r="N179" s="34">
        <v>12</v>
      </c>
      <c r="O179" s="34">
        <v>2700</v>
      </c>
      <c r="P179" s="35">
        <f t="shared" si="34"/>
        <v>12</v>
      </c>
      <c r="Q179" s="51"/>
      <c r="R179" s="22"/>
      <c r="S179" s="36">
        <v>6</v>
      </c>
      <c r="T179" s="36">
        <v>2000</v>
      </c>
      <c r="U179" s="37">
        <f t="shared" si="35"/>
        <v>9</v>
      </c>
      <c r="V179" s="50"/>
    </row>
    <row r="180" spans="1:22" ht="60" customHeight="1" x14ac:dyDescent="0.3">
      <c r="A180" s="56"/>
      <c r="B180" s="29"/>
      <c r="C180" s="29"/>
      <c r="D180" s="29"/>
      <c r="E180" s="29"/>
      <c r="F180" s="1">
        <v>107</v>
      </c>
      <c r="G180" s="1" t="s">
        <v>34</v>
      </c>
      <c r="H180" s="45"/>
      <c r="I180" s="27"/>
      <c r="J180" s="31">
        <v>12</v>
      </c>
      <c r="K180" s="31">
        <v>1400</v>
      </c>
      <c r="L180" s="32">
        <f t="shared" si="33"/>
        <v>5</v>
      </c>
      <c r="M180" s="64"/>
      <c r="N180" s="34">
        <v>12</v>
      </c>
      <c r="O180" s="34">
        <v>2700</v>
      </c>
      <c r="P180" s="35">
        <f t="shared" si="34"/>
        <v>11</v>
      </c>
      <c r="Q180" s="51"/>
      <c r="S180" s="36">
        <v>6</v>
      </c>
      <c r="T180" s="36">
        <v>2000</v>
      </c>
      <c r="U180" s="37">
        <f t="shared" si="35"/>
        <v>8</v>
      </c>
      <c r="V180" s="50"/>
    </row>
    <row r="181" spans="1:22" ht="60" customHeight="1" x14ac:dyDescent="0.3">
      <c r="B181" s="29"/>
      <c r="C181" s="29"/>
      <c r="D181" s="29"/>
      <c r="E181" s="29"/>
      <c r="F181" s="1">
        <v>112</v>
      </c>
      <c r="G181" s="1" t="s">
        <v>35</v>
      </c>
      <c r="H181" s="47"/>
      <c r="I181" s="27"/>
      <c r="J181" s="31">
        <v>12</v>
      </c>
      <c r="K181" s="31">
        <v>1400</v>
      </c>
      <c r="L181" s="32">
        <f t="shared" si="33"/>
        <v>5</v>
      </c>
      <c r="M181" s="64"/>
      <c r="N181" s="34">
        <v>12</v>
      </c>
      <c r="O181" s="34">
        <v>2700</v>
      </c>
      <c r="P181" s="35">
        <f t="shared" si="34"/>
        <v>11</v>
      </c>
      <c r="Q181" s="51"/>
      <c r="S181" s="36">
        <v>6</v>
      </c>
      <c r="T181" s="36">
        <v>2000</v>
      </c>
      <c r="U181" s="37">
        <f t="shared" si="35"/>
        <v>8</v>
      </c>
      <c r="V181" s="50"/>
    </row>
    <row r="182" spans="1:22" ht="24.6" customHeight="1" x14ac:dyDescent="0.3"/>
    <row r="183" spans="1:22" ht="60" customHeight="1" x14ac:dyDescent="0.3">
      <c r="A183" s="56">
        <v>17</v>
      </c>
      <c r="B183" s="29" t="s">
        <v>45</v>
      </c>
      <c r="C183" s="29"/>
      <c r="D183" s="29">
        <v>16</v>
      </c>
      <c r="E183" s="75">
        <v>120</v>
      </c>
      <c r="F183" s="1">
        <v>87</v>
      </c>
      <c r="G183" s="1" t="s">
        <v>28</v>
      </c>
      <c r="H183" s="30">
        <v>90</v>
      </c>
      <c r="I183" s="27"/>
      <c r="J183" s="31">
        <v>10</v>
      </c>
      <c r="K183" s="31">
        <v>1400</v>
      </c>
      <c r="L183" s="32">
        <f t="shared" ref="L183:L190" si="36">ROUNDDOWN((K183-145)/(F183*2), 0)</f>
        <v>7</v>
      </c>
      <c r="M183" s="33"/>
      <c r="N183" s="34">
        <v>10</v>
      </c>
      <c r="O183" s="34">
        <v>2700</v>
      </c>
      <c r="P183" s="35">
        <f t="shared" ref="P183:P190" si="37">ROUNDDOWN((O183-145)/(F183*2), 0)</f>
        <v>14</v>
      </c>
      <c r="Q183" s="39"/>
      <c r="R183" s="26"/>
      <c r="S183" s="36">
        <v>4</v>
      </c>
      <c r="T183" s="36">
        <v>2000</v>
      </c>
      <c r="U183" s="37">
        <f t="shared" ref="U183:U190" si="38">ROUNDDOWN((T183-145)/(F183*2), 0)</f>
        <v>10</v>
      </c>
      <c r="V183" s="50"/>
    </row>
    <row r="184" spans="1:22" ht="60" customHeight="1" x14ac:dyDescent="0.3">
      <c r="A184" s="56"/>
      <c r="B184" s="29"/>
      <c r="C184" s="29"/>
      <c r="D184" s="29"/>
      <c r="E184" s="75"/>
      <c r="F184" s="1">
        <v>90</v>
      </c>
      <c r="G184" s="1" t="s">
        <v>42</v>
      </c>
      <c r="H184" s="45"/>
      <c r="I184" s="27"/>
      <c r="J184" s="31">
        <v>10</v>
      </c>
      <c r="K184" s="31">
        <v>1400</v>
      </c>
      <c r="L184" s="32">
        <f t="shared" si="36"/>
        <v>6</v>
      </c>
      <c r="M184" s="64"/>
      <c r="N184" s="34">
        <v>10</v>
      </c>
      <c r="O184" s="34">
        <v>2700</v>
      </c>
      <c r="P184" s="35">
        <f t="shared" si="37"/>
        <v>14</v>
      </c>
      <c r="Q184" s="46"/>
      <c r="R184" s="22"/>
      <c r="S184" s="36">
        <v>4</v>
      </c>
      <c r="T184" s="36">
        <v>2000</v>
      </c>
      <c r="U184" s="37">
        <f t="shared" si="38"/>
        <v>10</v>
      </c>
      <c r="V184" s="50"/>
    </row>
    <row r="185" spans="1:22" ht="60" customHeight="1" x14ac:dyDescent="0.3">
      <c r="A185" s="56"/>
      <c r="B185" s="29"/>
      <c r="C185" s="29"/>
      <c r="D185" s="29"/>
      <c r="E185" s="75"/>
      <c r="F185" s="1">
        <v>93</v>
      </c>
      <c r="G185" s="1" t="s">
        <v>63</v>
      </c>
      <c r="H185" s="45"/>
      <c r="I185" s="27"/>
      <c r="J185" s="31">
        <v>10</v>
      </c>
      <c r="K185" s="31">
        <v>1400</v>
      </c>
      <c r="L185" s="32">
        <f t="shared" si="36"/>
        <v>6</v>
      </c>
      <c r="M185" s="64"/>
      <c r="N185" s="34">
        <v>10</v>
      </c>
      <c r="O185" s="34">
        <v>2700</v>
      </c>
      <c r="P185" s="35">
        <f t="shared" si="37"/>
        <v>13</v>
      </c>
      <c r="Q185" s="46"/>
      <c r="R185" s="22"/>
      <c r="S185" s="36">
        <v>4</v>
      </c>
      <c r="T185" s="36">
        <v>2000</v>
      </c>
      <c r="U185" s="37">
        <f t="shared" si="38"/>
        <v>9</v>
      </c>
      <c r="V185" s="50"/>
    </row>
    <row r="186" spans="1:22" ht="60" customHeight="1" x14ac:dyDescent="0.3">
      <c r="A186" s="56"/>
      <c r="B186" s="29"/>
      <c r="C186" s="29"/>
      <c r="D186" s="29"/>
      <c r="E186" s="75"/>
      <c r="F186" s="1">
        <v>96</v>
      </c>
      <c r="G186" s="1" t="s">
        <v>64</v>
      </c>
      <c r="H186" s="45"/>
      <c r="I186" s="27"/>
      <c r="J186" s="31">
        <v>10</v>
      </c>
      <c r="K186" s="31">
        <v>1400</v>
      </c>
      <c r="L186" s="32">
        <f t="shared" si="36"/>
        <v>6</v>
      </c>
      <c r="M186" s="64"/>
      <c r="N186" s="34">
        <v>10</v>
      </c>
      <c r="O186" s="34">
        <v>2700</v>
      </c>
      <c r="P186" s="35">
        <f t="shared" si="37"/>
        <v>13</v>
      </c>
      <c r="Q186" s="46"/>
      <c r="R186" s="22"/>
      <c r="S186" s="36">
        <v>4</v>
      </c>
      <c r="T186" s="36">
        <v>2000</v>
      </c>
      <c r="U186" s="37">
        <f t="shared" si="38"/>
        <v>9</v>
      </c>
      <c r="V186" s="50"/>
    </row>
    <row r="187" spans="1:22" ht="60" customHeight="1" x14ac:dyDescent="0.3">
      <c r="A187" s="56"/>
      <c r="B187" s="29"/>
      <c r="C187" s="29"/>
      <c r="D187" s="29"/>
      <c r="E187" s="75"/>
      <c r="F187" s="1">
        <v>99</v>
      </c>
      <c r="G187" s="1" t="s">
        <v>32</v>
      </c>
      <c r="H187" s="45"/>
      <c r="I187" s="27"/>
      <c r="J187" s="31">
        <v>10</v>
      </c>
      <c r="K187" s="31">
        <v>1400</v>
      </c>
      <c r="L187" s="32">
        <f t="shared" si="36"/>
        <v>6</v>
      </c>
      <c r="M187" s="64"/>
      <c r="N187" s="34">
        <v>10</v>
      </c>
      <c r="O187" s="34">
        <v>2700</v>
      </c>
      <c r="P187" s="35">
        <f t="shared" si="37"/>
        <v>12</v>
      </c>
      <c r="Q187" s="46"/>
      <c r="R187" s="22"/>
      <c r="S187" s="36">
        <v>4</v>
      </c>
      <c r="T187" s="36">
        <v>2000</v>
      </c>
      <c r="U187" s="37">
        <f t="shared" si="38"/>
        <v>9</v>
      </c>
      <c r="V187" s="50"/>
    </row>
    <row r="188" spans="1:22" ht="60" customHeight="1" x14ac:dyDescent="0.3">
      <c r="A188" s="56"/>
      <c r="B188" s="29"/>
      <c r="C188" s="29"/>
      <c r="D188" s="29"/>
      <c r="E188" s="75"/>
      <c r="F188" s="1">
        <v>103</v>
      </c>
      <c r="G188" s="1" t="s">
        <v>33</v>
      </c>
      <c r="H188" s="45"/>
      <c r="I188" s="27"/>
      <c r="J188" s="31">
        <v>10</v>
      </c>
      <c r="K188" s="31">
        <v>1400</v>
      </c>
      <c r="L188" s="32">
        <f t="shared" si="36"/>
        <v>6</v>
      </c>
      <c r="M188" s="64"/>
      <c r="N188" s="34">
        <v>10</v>
      </c>
      <c r="O188" s="34">
        <v>2700</v>
      </c>
      <c r="P188" s="35">
        <f t="shared" si="37"/>
        <v>12</v>
      </c>
      <c r="Q188" s="46"/>
      <c r="R188" s="22"/>
      <c r="S188" s="36">
        <v>4</v>
      </c>
      <c r="T188" s="36">
        <v>2000</v>
      </c>
      <c r="U188" s="37">
        <f t="shared" si="38"/>
        <v>9</v>
      </c>
      <c r="V188" s="50"/>
    </row>
    <row r="189" spans="1:22" ht="60" customHeight="1" x14ac:dyDescent="0.3">
      <c r="A189" s="56"/>
      <c r="B189" s="29"/>
      <c r="C189" s="29"/>
      <c r="D189" s="29"/>
      <c r="E189" s="75"/>
      <c r="F189" s="1">
        <v>107</v>
      </c>
      <c r="G189" s="1" t="s">
        <v>34</v>
      </c>
      <c r="H189" s="45"/>
      <c r="I189" s="27"/>
      <c r="J189" s="31">
        <v>10</v>
      </c>
      <c r="K189" s="31">
        <v>1400</v>
      </c>
      <c r="L189" s="32">
        <f t="shared" si="36"/>
        <v>5</v>
      </c>
      <c r="M189" s="64"/>
      <c r="N189" s="34">
        <v>10</v>
      </c>
      <c r="O189" s="34">
        <v>2700</v>
      </c>
      <c r="P189" s="35">
        <f t="shared" si="37"/>
        <v>11</v>
      </c>
      <c r="Q189" s="46"/>
      <c r="S189" s="36">
        <v>4</v>
      </c>
      <c r="T189" s="36">
        <v>2000</v>
      </c>
      <c r="U189" s="37">
        <f t="shared" si="38"/>
        <v>8</v>
      </c>
      <c r="V189" s="50"/>
    </row>
    <row r="190" spans="1:22" ht="60" customHeight="1" x14ac:dyDescent="0.3">
      <c r="B190" s="29"/>
      <c r="C190" s="29"/>
      <c r="D190" s="29"/>
      <c r="E190" s="75"/>
      <c r="F190" s="1">
        <v>112</v>
      </c>
      <c r="G190" s="1" t="s">
        <v>35</v>
      </c>
      <c r="H190" s="47"/>
      <c r="I190" s="27"/>
      <c r="J190" s="31">
        <v>10</v>
      </c>
      <c r="K190" s="31">
        <v>1400</v>
      </c>
      <c r="L190" s="32">
        <f t="shared" si="36"/>
        <v>5</v>
      </c>
      <c r="M190" s="64"/>
      <c r="N190" s="34">
        <v>10</v>
      </c>
      <c r="O190" s="34">
        <v>2700</v>
      </c>
      <c r="P190" s="35">
        <f t="shared" si="37"/>
        <v>11</v>
      </c>
      <c r="Q190" s="48"/>
      <c r="S190" s="36">
        <v>4</v>
      </c>
      <c r="T190" s="36">
        <v>2000</v>
      </c>
      <c r="U190" s="37">
        <f t="shared" si="38"/>
        <v>8</v>
      </c>
      <c r="V190" s="50"/>
    </row>
    <row r="191" spans="1:22" ht="24.6" customHeight="1" x14ac:dyDescent="0.3"/>
    <row r="192" spans="1:22" ht="60" customHeight="1" x14ac:dyDescent="0.3">
      <c r="A192" s="56">
        <v>18</v>
      </c>
      <c r="B192" s="29" t="s">
        <v>58</v>
      </c>
      <c r="C192" s="29"/>
      <c r="D192" s="29">
        <v>18</v>
      </c>
      <c r="E192" s="75">
        <v>108</v>
      </c>
      <c r="F192" s="1">
        <v>87</v>
      </c>
      <c r="G192" s="1" t="s">
        <v>28</v>
      </c>
      <c r="H192" s="30">
        <v>90</v>
      </c>
      <c r="I192" s="27"/>
      <c r="J192" s="31">
        <v>16</v>
      </c>
      <c r="K192" s="31">
        <v>1400</v>
      </c>
      <c r="L192" s="32">
        <f t="shared" ref="L192:L199" si="39">ROUNDDOWN((K192-145)/(F192*3), 0)</f>
        <v>4</v>
      </c>
      <c r="M192" s="33"/>
      <c r="N192" s="34">
        <v>16</v>
      </c>
      <c r="O192" s="34">
        <v>2700</v>
      </c>
      <c r="P192" s="35">
        <f t="shared" ref="P192:P199" si="40">ROUNDDOWN((O192-145)/(F192*3), 0)</f>
        <v>9</v>
      </c>
      <c r="Q192" s="39"/>
      <c r="R192" s="26"/>
      <c r="S192" s="36">
        <v>8</v>
      </c>
      <c r="T192" s="36">
        <v>2000</v>
      </c>
      <c r="U192" s="37">
        <f t="shared" ref="U192:U199" si="41">ROUNDDOWN((T192-145)/(F192*3), 0)</f>
        <v>7</v>
      </c>
      <c r="V192" s="50"/>
    </row>
    <row r="193" spans="1:22" ht="60" customHeight="1" x14ac:dyDescent="0.3">
      <c r="A193" s="56"/>
      <c r="B193" s="29"/>
      <c r="C193" s="29"/>
      <c r="D193" s="29"/>
      <c r="E193" s="75"/>
      <c r="F193" s="1">
        <v>90</v>
      </c>
      <c r="G193" s="1" t="s">
        <v>59</v>
      </c>
      <c r="H193" s="45"/>
      <c r="I193" s="27"/>
      <c r="J193" s="31">
        <v>16</v>
      </c>
      <c r="K193" s="31">
        <v>1400</v>
      </c>
      <c r="L193" s="32">
        <f t="shared" si="39"/>
        <v>4</v>
      </c>
      <c r="M193" s="64"/>
      <c r="N193" s="34">
        <v>16</v>
      </c>
      <c r="O193" s="34">
        <v>2700</v>
      </c>
      <c r="P193" s="35">
        <f t="shared" si="40"/>
        <v>9</v>
      </c>
      <c r="Q193" s="46"/>
      <c r="R193" s="22"/>
      <c r="S193" s="36">
        <v>8</v>
      </c>
      <c r="T193" s="36">
        <v>2000</v>
      </c>
      <c r="U193" s="37">
        <f t="shared" si="41"/>
        <v>6</v>
      </c>
      <c r="V193" s="50"/>
    </row>
    <row r="194" spans="1:22" ht="60" customHeight="1" x14ac:dyDescent="0.3">
      <c r="A194" s="56"/>
      <c r="B194" s="29"/>
      <c r="C194" s="29"/>
      <c r="D194" s="29"/>
      <c r="E194" s="75"/>
      <c r="F194" s="1">
        <v>93</v>
      </c>
      <c r="G194" s="1" t="s">
        <v>30</v>
      </c>
      <c r="H194" s="45"/>
      <c r="I194" s="27"/>
      <c r="J194" s="31">
        <v>16</v>
      </c>
      <c r="K194" s="31">
        <v>1400</v>
      </c>
      <c r="L194" s="32">
        <f t="shared" si="39"/>
        <v>4</v>
      </c>
      <c r="M194" s="64"/>
      <c r="N194" s="34">
        <v>16</v>
      </c>
      <c r="O194" s="34">
        <v>2700</v>
      </c>
      <c r="P194" s="35">
        <f t="shared" si="40"/>
        <v>9</v>
      </c>
      <c r="Q194" s="46"/>
      <c r="R194" s="22"/>
      <c r="S194" s="36">
        <v>8</v>
      </c>
      <c r="T194" s="36">
        <v>2000</v>
      </c>
      <c r="U194" s="37">
        <f t="shared" si="41"/>
        <v>6</v>
      </c>
      <c r="V194" s="50"/>
    </row>
    <row r="195" spans="1:22" ht="60" customHeight="1" x14ac:dyDescent="0.3">
      <c r="A195" s="56"/>
      <c r="B195" s="29"/>
      <c r="C195" s="29"/>
      <c r="D195" s="29"/>
      <c r="E195" s="75"/>
      <c r="F195" s="1">
        <v>96</v>
      </c>
      <c r="G195" s="1" t="s">
        <v>31</v>
      </c>
      <c r="H195" s="45"/>
      <c r="I195" s="27"/>
      <c r="J195" s="31">
        <v>16</v>
      </c>
      <c r="K195" s="31">
        <v>1400</v>
      </c>
      <c r="L195" s="32">
        <f t="shared" si="39"/>
        <v>4</v>
      </c>
      <c r="M195" s="64"/>
      <c r="N195" s="34">
        <v>16</v>
      </c>
      <c r="O195" s="34">
        <v>2700</v>
      </c>
      <c r="P195" s="35">
        <f t="shared" si="40"/>
        <v>8</v>
      </c>
      <c r="Q195" s="46"/>
      <c r="R195" s="22"/>
      <c r="S195" s="36">
        <v>8</v>
      </c>
      <c r="T195" s="36">
        <v>2000</v>
      </c>
      <c r="U195" s="37">
        <f t="shared" si="41"/>
        <v>6</v>
      </c>
      <c r="V195" s="50"/>
    </row>
    <row r="196" spans="1:22" ht="60" customHeight="1" x14ac:dyDescent="0.3">
      <c r="A196" s="56"/>
      <c r="B196" s="29"/>
      <c r="C196" s="29"/>
      <c r="D196" s="29"/>
      <c r="E196" s="75"/>
      <c r="F196" s="1">
        <v>99</v>
      </c>
      <c r="G196" s="1" t="s">
        <v>32</v>
      </c>
      <c r="H196" s="45"/>
      <c r="I196" s="27"/>
      <c r="J196" s="31">
        <v>16</v>
      </c>
      <c r="K196" s="31">
        <v>1400</v>
      </c>
      <c r="L196" s="32">
        <f t="shared" si="39"/>
        <v>4</v>
      </c>
      <c r="M196" s="64"/>
      <c r="N196" s="34">
        <v>16</v>
      </c>
      <c r="O196" s="34">
        <v>2700</v>
      </c>
      <c r="P196" s="35">
        <f t="shared" si="40"/>
        <v>8</v>
      </c>
      <c r="Q196" s="46"/>
      <c r="R196" s="22"/>
      <c r="S196" s="36">
        <v>8</v>
      </c>
      <c r="T196" s="36">
        <v>2000</v>
      </c>
      <c r="U196" s="37">
        <f t="shared" si="41"/>
        <v>6</v>
      </c>
      <c r="V196" s="50"/>
    </row>
    <row r="197" spans="1:22" ht="60" customHeight="1" x14ac:dyDescent="0.3">
      <c r="A197" s="56"/>
      <c r="B197" s="29"/>
      <c r="C197" s="29"/>
      <c r="D197" s="29"/>
      <c r="E197" s="75"/>
      <c r="F197" s="1">
        <v>103</v>
      </c>
      <c r="G197" s="1" t="s">
        <v>33</v>
      </c>
      <c r="H197" s="45"/>
      <c r="I197" s="27"/>
      <c r="J197" s="31">
        <v>16</v>
      </c>
      <c r="K197" s="31">
        <v>1400</v>
      </c>
      <c r="L197" s="32">
        <f t="shared" si="39"/>
        <v>4</v>
      </c>
      <c r="M197" s="64"/>
      <c r="N197" s="34">
        <v>16</v>
      </c>
      <c r="O197" s="34">
        <v>2700</v>
      </c>
      <c r="P197" s="35">
        <f t="shared" si="40"/>
        <v>8</v>
      </c>
      <c r="Q197" s="46"/>
      <c r="R197" s="22"/>
      <c r="S197" s="36">
        <v>8</v>
      </c>
      <c r="T197" s="36">
        <v>2000</v>
      </c>
      <c r="U197" s="37">
        <f t="shared" si="41"/>
        <v>6</v>
      </c>
      <c r="V197" s="50"/>
    </row>
    <row r="198" spans="1:22" ht="60" customHeight="1" x14ac:dyDescent="0.3">
      <c r="A198" s="56"/>
      <c r="B198" s="29"/>
      <c r="C198" s="29"/>
      <c r="D198" s="29"/>
      <c r="E198" s="75"/>
      <c r="F198" s="1">
        <v>107</v>
      </c>
      <c r="G198" s="1" t="s">
        <v>34</v>
      </c>
      <c r="H198" s="45"/>
      <c r="I198" s="27"/>
      <c r="J198" s="31">
        <v>16</v>
      </c>
      <c r="K198" s="31">
        <v>1400</v>
      </c>
      <c r="L198" s="32">
        <f t="shared" si="39"/>
        <v>3</v>
      </c>
      <c r="M198" s="64"/>
      <c r="N198" s="34">
        <v>16</v>
      </c>
      <c r="O198" s="34">
        <v>2700</v>
      </c>
      <c r="P198" s="35">
        <f t="shared" si="40"/>
        <v>7</v>
      </c>
      <c r="Q198" s="46"/>
      <c r="S198" s="36">
        <v>8</v>
      </c>
      <c r="T198" s="36">
        <v>2000</v>
      </c>
      <c r="U198" s="37">
        <f t="shared" si="41"/>
        <v>5</v>
      </c>
      <c r="V198" s="50"/>
    </row>
    <row r="199" spans="1:22" ht="60" customHeight="1" x14ac:dyDescent="0.3">
      <c r="B199" s="29"/>
      <c r="C199" s="29"/>
      <c r="D199" s="29"/>
      <c r="E199" s="75"/>
      <c r="F199" s="1">
        <v>112</v>
      </c>
      <c r="G199" s="1" t="s">
        <v>35</v>
      </c>
      <c r="H199" s="47"/>
      <c r="I199" s="27"/>
      <c r="J199" s="31">
        <v>16</v>
      </c>
      <c r="K199" s="31">
        <v>1400</v>
      </c>
      <c r="L199" s="32">
        <f t="shared" si="39"/>
        <v>3</v>
      </c>
      <c r="M199" s="64"/>
      <c r="N199" s="34">
        <v>16</v>
      </c>
      <c r="O199" s="34">
        <v>2700</v>
      </c>
      <c r="P199" s="35">
        <f t="shared" si="40"/>
        <v>7</v>
      </c>
      <c r="Q199" s="48"/>
      <c r="S199" s="36">
        <v>8</v>
      </c>
      <c r="T199" s="36">
        <v>2000</v>
      </c>
      <c r="U199" s="37">
        <f t="shared" si="41"/>
        <v>5</v>
      </c>
      <c r="V199" s="50"/>
    </row>
    <row r="200" spans="1:22" ht="24.6" customHeight="1" x14ac:dyDescent="0.3"/>
    <row r="201" spans="1:22" ht="60" customHeight="1" x14ac:dyDescent="0.3">
      <c r="A201" s="28">
        <v>19</v>
      </c>
      <c r="B201" s="29" t="s">
        <v>46</v>
      </c>
      <c r="C201" s="29"/>
      <c r="D201" s="29">
        <v>20</v>
      </c>
      <c r="E201" s="29">
        <v>108</v>
      </c>
      <c r="F201" s="1">
        <v>87</v>
      </c>
      <c r="G201" s="1" t="s">
        <v>47</v>
      </c>
      <c r="H201" s="30">
        <v>120</v>
      </c>
      <c r="I201" s="27"/>
      <c r="J201" s="31">
        <v>8</v>
      </c>
      <c r="K201" s="31">
        <v>1400</v>
      </c>
      <c r="L201" s="32">
        <f t="shared" ref="L201:L208" si="42">ROUNDDOWN((K201-145)/(F201*2), 0)</f>
        <v>7</v>
      </c>
      <c r="M201" s="33"/>
      <c r="N201" s="34">
        <v>8</v>
      </c>
      <c r="O201" s="34">
        <v>2700</v>
      </c>
      <c r="P201" s="35">
        <f t="shared" ref="P201:P208" si="43">ROUNDDOWN((O201-145)/(F201*2), 0)</f>
        <v>14</v>
      </c>
      <c r="Q201" s="51"/>
      <c r="R201" s="26"/>
      <c r="S201" s="36">
        <v>4</v>
      </c>
      <c r="T201" s="36">
        <v>2000</v>
      </c>
      <c r="U201" s="37">
        <f t="shared" ref="U201:U208" si="44">ROUNDDOWN((T201-145)/(F201*2), 0)</f>
        <v>10</v>
      </c>
      <c r="V201" s="72"/>
    </row>
    <row r="202" spans="1:22" ht="60" customHeight="1" x14ac:dyDescent="0.3">
      <c r="A202" s="28"/>
      <c r="B202" s="29"/>
      <c r="C202" s="29"/>
      <c r="D202" s="29"/>
      <c r="E202" s="29"/>
      <c r="F202" s="1">
        <v>90</v>
      </c>
      <c r="G202" s="1" t="s">
        <v>38</v>
      </c>
      <c r="H202" s="45"/>
      <c r="I202" s="27"/>
      <c r="J202" s="31">
        <v>8</v>
      </c>
      <c r="K202" s="31">
        <v>1400</v>
      </c>
      <c r="L202" s="32">
        <f t="shared" si="42"/>
        <v>6</v>
      </c>
      <c r="M202" s="64"/>
      <c r="N202" s="34">
        <v>8</v>
      </c>
      <c r="O202" s="34">
        <v>2700</v>
      </c>
      <c r="P202" s="35">
        <f t="shared" si="43"/>
        <v>14</v>
      </c>
      <c r="Q202" s="51"/>
      <c r="R202" s="22"/>
      <c r="S202" s="36">
        <v>4</v>
      </c>
      <c r="T202" s="36">
        <v>2000</v>
      </c>
      <c r="U202" s="37">
        <f t="shared" si="44"/>
        <v>10</v>
      </c>
      <c r="V202" s="73"/>
    </row>
    <row r="203" spans="1:22" ht="60" customHeight="1" x14ac:dyDescent="0.3">
      <c r="A203" s="28"/>
      <c r="B203" s="29"/>
      <c r="C203" s="29"/>
      <c r="D203" s="29"/>
      <c r="E203" s="29"/>
      <c r="F203" s="1">
        <v>93</v>
      </c>
      <c r="G203" s="1" t="s">
        <v>30</v>
      </c>
      <c r="H203" s="45"/>
      <c r="I203" s="27"/>
      <c r="J203" s="31">
        <v>8</v>
      </c>
      <c r="K203" s="31">
        <v>1400</v>
      </c>
      <c r="L203" s="32">
        <f t="shared" si="42"/>
        <v>6</v>
      </c>
      <c r="M203" s="64"/>
      <c r="N203" s="34">
        <v>8</v>
      </c>
      <c r="O203" s="34">
        <v>2700</v>
      </c>
      <c r="P203" s="35">
        <f t="shared" si="43"/>
        <v>13</v>
      </c>
      <c r="Q203" s="51"/>
      <c r="R203" s="22"/>
      <c r="S203" s="36">
        <v>4</v>
      </c>
      <c r="T203" s="36">
        <v>2000</v>
      </c>
      <c r="U203" s="37">
        <f t="shared" si="44"/>
        <v>9</v>
      </c>
      <c r="V203" s="73"/>
    </row>
    <row r="204" spans="1:22" ht="60" customHeight="1" x14ac:dyDescent="0.3">
      <c r="A204" s="28"/>
      <c r="B204" s="29"/>
      <c r="C204" s="29"/>
      <c r="D204" s="29"/>
      <c r="E204" s="29"/>
      <c r="F204" s="1">
        <v>96</v>
      </c>
      <c r="G204" s="1" t="s">
        <v>31</v>
      </c>
      <c r="H204" s="45"/>
      <c r="I204" s="27"/>
      <c r="J204" s="31">
        <v>8</v>
      </c>
      <c r="K204" s="31">
        <v>1400</v>
      </c>
      <c r="L204" s="32">
        <f t="shared" si="42"/>
        <v>6</v>
      </c>
      <c r="M204" s="64"/>
      <c r="N204" s="34">
        <v>8</v>
      </c>
      <c r="O204" s="34">
        <v>2700</v>
      </c>
      <c r="P204" s="35">
        <f t="shared" si="43"/>
        <v>13</v>
      </c>
      <c r="Q204" s="51"/>
      <c r="R204" s="22"/>
      <c r="S204" s="36">
        <v>4</v>
      </c>
      <c r="T204" s="36">
        <v>2000</v>
      </c>
      <c r="U204" s="37">
        <f t="shared" si="44"/>
        <v>9</v>
      </c>
      <c r="V204" s="73"/>
    </row>
    <row r="205" spans="1:22" ht="60" customHeight="1" x14ac:dyDescent="0.3">
      <c r="A205" s="28"/>
      <c r="B205" s="29"/>
      <c r="C205" s="29"/>
      <c r="D205" s="29"/>
      <c r="E205" s="29"/>
      <c r="F205" s="1">
        <v>99</v>
      </c>
      <c r="G205" s="1" t="s">
        <v>32</v>
      </c>
      <c r="H205" s="45"/>
      <c r="I205" s="27"/>
      <c r="J205" s="31">
        <v>8</v>
      </c>
      <c r="K205" s="31">
        <v>1400</v>
      </c>
      <c r="L205" s="32">
        <f t="shared" si="42"/>
        <v>6</v>
      </c>
      <c r="M205" s="64"/>
      <c r="N205" s="34">
        <v>8</v>
      </c>
      <c r="O205" s="34">
        <v>2700</v>
      </c>
      <c r="P205" s="35">
        <f t="shared" si="43"/>
        <v>12</v>
      </c>
      <c r="Q205" s="51"/>
      <c r="R205" s="22"/>
      <c r="S205" s="36">
        <v>4</v>
      </c>
      <c r="T205" s="36">
        <v>2000</v>
      </c>
      <c r="U205" s="37">
        <f t="shared" si="44"/>
        <v>9</v>
      </c>
      <c r="V205" s="73"/>
    </row>
    <row r="206" spans="1:22" ht="60" customHeight="1" x14ac:dyDescent="0.3">
      <c r="A206" s="28"/>
      <c r="B206" s="29"/>
      <c r="C206" s="29"/>
      <c r="D206" s="29"/>
      <c r="E206" s="29"/>
      <c r="F206" s="1">
        <v>103</v>
      </c>
      <c r="G206" s="1" t="s">
        <v>33</v>
      </c>
      <c r="H206" s="45"/>
      <c r="I206" s="27"/>
      <c r="J206" s="31">
        <v>8</v>
      </c>
      <c r="K206" s="31">
        <v>1400</v>
      </c>
      <c r="L206" s="32">
        <f t="shared" si="42"/>
        <v>6</v>
      </c>
      <c r="M206" s="64"/>
      <c r="N206" s="34">
        <v>8</v>
      </c>
      <c r="O206" s="34">
        <v>2700</v>
      </c>
      <c r="P206" s="35">
        <f t="shared" si="43"/>
        <v>12</v>
      </c>
      <c r="Q206" s="51"/>
      <c r="R206" s="22"/>
      <c r="S206" s="36">
        <v>4</v>
      </c>
      <c r="T206" s="36">
        <v>2000</v>
      </c>
      <c r="U206" s="37">
        <f t="shared" si="44"/>
        <v>9</v>
      </c>
      <c r="V206" s="73"/>
    </row>
    <row r="207" spans="1:22" ht="60" customHeight="1" x14ac:dyDescent="0.3">
      <c r="A207" s="28"/>
      <c r="B207" s="29"/>
      <c r="C207" s="29"/>
      <c r="D207" s="29"/>
      <c r="E207" s="29"/>
      <c r="F207" s="1">
        <v>107</v>
      </c>
      <c r="G207" s="1" t="s">
        <v>34</v>
      </c>
      <c r="H207" s="45"/>
      <c r="I207" s="27"/>
      <c r="J207" s="31">
        <v>8</v>
      </c>
      <c r="K207" s="31">
        <v>1400</v>
      </c>
      <c r="L207" s="32">
        <f t="shared" si="42"/>
        <v>5</v>
      </c>
      <c r="M207" s="64"/>
      <c r="N207" s="34">
        <v>8</v>
      </c>
      <c r="O207" s="34">
        <v>2700</v>
      </c>
      <c r="P207" s="35">
        <f t="shared" si="43"/>
        <v>11</v>
      </c>
      <c r="Q207" s="51"/>
      <c r="S207" s="36">
        <v>4</v>
      </c>
      <c r="T207" s="36">
        <v>2000</v>
      </c>
      <c r="U207" s="37">
        <f t="shared" si="44"/>
        <v>8</v>
      </c>
      <c r="V207" s="73"/>
    </row>
    <row r="208" spans="1:22" ht="60" customHeight="1" x14ac:dyDescent="0.3">
      <c r="A208" s="28"/>
      <c r="B208" s="29"/>
      <c r="C208" s="29"/>
      <c r="D208" s="29"/>
      <c r="E208" s="29"/>
      <c r="F208" s="1">
        <v>112</v>
      </c>
      <c r="G208" s="1" t="s">
        <v>35</v>
      </c>
      <c r="H208" s="47"/>
      <c r="I208" s="27"/>
      <c r="J208" s="31">
        <v>8</v>
      </c>
      <c r="K208" s="31">
        <v>1400</v>
      </c>
      <c r="L208" s="32">
        <f t="shared" si="42"/>
        <v>5</v>
      </c>
      <c r="M208" s="64"/>
      <c r="N208" s="34">
        <v>8</v>
      </c>
      <c r="O208" s="34">
        <v>2700</v>
      </c>
      <c r="P208" s="35">
        <f t="shared" si="43"/>
        <v>11</v>
      </c>
      <c r="Q208" s="51"/>
      <c r="S208" s="36">
        <v>4</v>
      </c>
      <c r="T208" s="36">
        <v>2000</v>
      </c>
      <c r="U208" s="37">
        <f t="shared" si="44"/>
        <v>8</v>
      </c>
      <c r="V208" s="74"/>
    </row>
    <row r="209" spans="1:22" ht="24.6" customHeight="1" x14ac:dyDescent="0.3">
      <c r="A209" s="28"/>
    </row>
    <row r="210" spans="1:22" ht="60" customHeight="1" x14ac:dyDescent="0.3">
      <c r="A210" s="28"/>
      <c r="B210" s="29" t="s">
        <v>46</v>
      </c>
      <c r="C210" s="29"/>
      <c r="D210" s="29">
        <v>20</v>
      </c>
      <c r="E210" s="29">
        <v>120</v>
      </c>
      <c r="F210" s="1">
        <v>87</v>
      </c>
      <c r="G210" s="1" t="s">
        <v>28</v>
      </c>
      <c r="H210" s="30">
        <v>120</v>
      </c>
      <c r="I210" s="27"/>
      <c r="J210" s="31">
        <v>7</v>
      </c>
      <c r="K210" s="31">
        <v>1400</v>
      </c>
      <c r="L210" s="32">
        <f t="shared" ref="L210:L217" si="45">ROUNDDOWN((K210-145)/(F210*2), 0)</f>
        <v>7</v>
      </c>
      <c r="M210" s="33"/>
      <c r="N210" s="34">
        <v>7</v>
      </c>
      <c r="O210" s="34">
        <v>2700</v>
      </c>
      <c r="P210" s="35">
        <f t="shared" ref="P210:P217" si="46">ROUNDDOWN((O210-145)/(F210*2), 0)</f>
        <v>14</v>
      </c>
      <c r="Q210" s="51"/>
      <c r="R210" s="26"/>
      <c r="S210" s="22"/>
      <c r="T210" s="22"/>
      <c r="U210" s="76"/>
    </row>
    <row r="211" spans="1:22" ht="60" customHeight="1" x14ac:dyDescent="0.3">
      <c r="A211" s="28"/>
      <c r="B211" s="29"/>
      <c r="C211" s="29"/>
      <c r="D211" s="29"/>
      <c r="E211" s="29"/>
      <c r="F211" s="1">
        <v>90</v>
      </c>
      <c r="G211" s="1" t="s">
        <v>38</v>
      </c>
      <c r="H211" s="45"/>
      <c r="I211" s="27"/>
      <c r="J211" s="31">
        <v>7</v>
      </c>
      <c r="K211" s="31">
        <v>1400</v>
      </c>
      <c r="L211" s="32">
        <f t="shared" si="45"/>
        <v>6</v>
      </c>
      <c r="M211" s="64"/>
      <c r="N211" s="34">
        <v>7</v>
      </c>
      <c r="O211" s="34">
        <v>2700</v>
      </c>
      <c r="P211" s="35">
        <f t="shared" si="46"/>
        <v>14</v>
      </c>
      <c r="Q211" s="51"/>
      <c r="R211" s="22"/>
      <c r="S211" s="22"/>
      <c r="T211" s="22"/>
      <c r="U211" s="76"/>
    </row>
    <row r="212" spans="1:22" ht="60" customHeight="1" x14ac:dyDescent="0.3">
      <c r="A212" s="28"/>
      <c r="B212" s="29"/>
      <c r="C212" s="29"/>
      <c r="D212" s="29"/>
      <c r="E212" s="29"/>
      <c r="F212" s="1">
        <v>93</v>
      </c>
      <c r="G212" s="1" t="s">
        <v>30</v>
      </c>
      <c r="H212" s="45"/>
      <c r="I212" s="27"/>
      <c r="J212" s="31">
        <v>7</v>
      </c>
      <c r="K212" s="31">
        <v>1400</v>
      </c>
      <c r="L212" s="32">
        <f t="shared" si="45"/>
        <v>6</v>
      </c>
      <c r="M212" s="64"/>
      <c r="N212" s="34">
        <v>7</v>
      </c>
      <c r="O212" s="34">
        <v>2700</v>
      </c>
      <c r="P212" s="35">
        <f t="shared" si="46"/>
        <v>13</v>
      </c>
      <c r="Q212" s="51"/>
      <c r="R212" s="22"/>
      <c r="S212" s="22"/>
      <c r="T212" s="22"/>
      <c r="U212" s="76"/>
    </row>
    <row r="213" spans="1:22" ht="60" customHeight="1" x14ac:dyDescent="0.3">
      <c r="A213" s="28"/>
      <c r="B213" s="29"/>
      <c r="C213" s="29"/>
      <c r="D213" s="29"/>
      <c r="E213" s="29"/>
      <c r="F213" s="1">
        <v>96</v>
      </c>
      <c r="G213" s="77" t="s">
        <v>52</v>
      </c>
      <c r="H213" s="45"/>
      <c r="I213" s="27"/>
      <c r="J213" s="31">
        <v>7</v>
      </c>
      <c r="K213" s="31">
        <v>1400</v>
      </c>
      <c r="L213" s="32">
        <f t="shared" si="45"/>
        <v>6</v>
      </c>
      <c r="M213" s="64"/>
      <c r="N213" s="34">
        <v>7</v>
      </c>
      <c r="O213" s="34">
        <v>2700</v>
      </c>
      <c r="P213" s="35">
        <f t="shared" si="46"/>
        <v>13</v>
      </c>
      <c r="Q213" s="51"/>
      <c r="R213" s="22"/>
      <c r="S213" s="22"/>
      <c r="T213" s="22"/>
      <c r="U213" s="76"/>
    </row>
    <row r="214" spans="1:22" ht="60" customHeight="1" x14ac:dyDescent="0.3">
      <c r="A214" s="28"/>
      <c r="B214" s="29"/>
      <c r="C214" s="29"/>
      <c r="D214" s="29"/>
      <c r="E214" s="29"/>
      <c r="F214" s="1">
        <v>99</v>
      </c>
      <c r="G214" s="1" t="s">
        <v>32</v>
      </c>
      <c r="H214" s="45"/>
      <c r="I214" s="27"/>
      <c r="J214" s="31">
        <v>7</v>
      </c>
      <c r="K214" s="31">
        <v>1400</v>
      </c>
      <c r="L214" s="32">
        <f t="shared" si="45"/>
        <v>6</v>
      </c>
      <c r="M214" s="64"/>
      <c r="N214" s="34">
        <v>7</v>
      </c>
      <c r="O214" s="34">
        <v>2700</v>
      </c>
      <c r="P214" s="35">
        <f t="shared" si="46"/>
        <v>12</v>
      </c>
      <c r="Q214" s="51"/>
      <c r="R214" s="22"/>
      <c r="S214" s="22"/>
      <c r="T214" s="22"/>
      <c r="U214" s="76"/>
    </row>
    <row r="215" spans="1:22" ht="60" customHeight="1" x14ac:dyDescent="0.3">
      <c r="A215" s="28"/>
      <c r="B215" s="29"/>
      <c r="C215" s="29"/>
      <c r="D215" s="29"/>
      <c r="E215" s="29"/>
      <c r="F215" s="1">
        <v>103</v>
      </c>
      <c r="G215" s="1" t="s">
        <v>33</v>
      </c>
      <c r="H215" s="45"/>
      <c r="I215" s="27"/>
      <c r="J215" s="31">
        <v>7</v>
      </c>
      <c r="K215" s="31">
        <v>1400</v>
      </c>
      <c r="L215" s="32">
        <f t="shared" si="45"/>
        <v>6</v>
      </c>
      <c r="M215" s="64"/>
      <c r="N215" s="34">
        <v>7</v>
      </c>
      <c r="O215" s="34">
        <v>2700</v>
      </c>
      <c r="P215" s="35">
        <f t="shared" si="46"/>
        <v>12</v>
      </c>
      <c r="Q215" s="51"/>
      <c r="R215" s="22"/>
      <c r="S215" s="22"/>
      <c r="T215" s="22"/>
      <c r="U215" s="76"/>
    </row>
    <row r="216" spans="1:22" ht="60" customHeight="1" x14ac:dyDescent="0.3">
      <c r="A216" s="28"/>
      <c r="B216" s="29"/>
      <c r="C216" s="29"/>
      <c r="D216" s="29"/>
      <c r="E216" s="29"/>
      <c r="F216" s="1">
        <v>107</v>
      </c>
      <c r="G216" s="1" t="s">
        <v>34</v>
      </c>
      <c r="H216" s="45"/>
      <c r="I216" s="27"/>
      <c r="J216" s="31">
        <v>7</v>
      </c>
      <c r="K216" s="31">
        <v>1400</v>
      </c>
      <c r="L216" s="32">
        <f t="shared" si="45"/>
        <v>5</v>
      </c>
      <c r="M216" s="64"/>
      <c r="N216" s="34">
        <v>7</v>
      </c>
      <c r="O216" s="34">
        <v>2700</v>
      </c>
      <c r="P216" s="35">
        <f t="shared" si="46"/>
        <v>11</v>
      </c>
      <c r="Q216" s="51"/>
      <c r="S216" s="22"/>
      <c r="T216" s="22"/>
      <c r="U216" s="76"/>
    </row>
    <row r="217" spans="1:22" ht="60" customHeight="1" x14ac:dyDescent="0.3">
      <c r="B217" s="29"/>
      <c r="C217" s="29"/>
      <c r="D217" s="29"/>
      <c r="E217" s="29"/>
      <c r="F217" s="1">
        <v>112</v>
      </c>
      <c r="G217" s="1" t="s">
        <v>35</v>
      </c>
      <c r="H217" s="47"/>
      <c r="I217" s="27"/>
      <c r="J217" s="31">
        <v>7</v>
      </c>
      <c r="K217" s="31">
        <v>1400</v>
      </c>
      <c r="L217" s="32">
        <f t="shared" si="45"/>
        <v>5</v>
      </c>
      <c r="M217" s="64"/>
      <c r="N217" s="34">
        <v>7</v>
      </c>
      <c r="O217" s="34">
        <v>2700</v>
      </c>
      <c r="P217" s="35">
        <f t="shared" si="46"/>
        <v>11</v>
      </c>
      <c r="Q217" s="51"/>
      <c r="S217" s="22"/>
      <c r="T217" s="22"/>
      <c r="U217" s="76"/>
    </row>
    <row r="218" spans="1:22" ht="25.2" customHeight="1" x14ac:dyDescent="0.3"/>
    <row r="219" spans="1:22" ht="77.7" customHeight="1" x14ac:dyDescent="0.3">
      <c r="B219" s="8" t="s">
        <v>79</v>
      </c>
      <c r="C219" s="9" t="s">
        <v>80</v>
      </c>
      <c r="D219" s="10" t="s">
        <v>81</v>
      </c>
      <c r="E219" s="9" t="s">
        <v>82</v>
      </c>
      <c r="F219" s="9" t="s">
        <v>96</v>
      </c>
      <c r="G219" s="9" t="s">
        <v>83</v>
      </c>
      <c r="H219" s="11" t="s">
        <v>84</v>
      </c>
      <c r="I219" s="12"/>
      <c r="J219" s="13" t="s">
        <v>99</v>
      </c>
      <c r="K219" s="13" t="s">
        <v>85</v>
      </c>
      <c r="L219" s="13" t="s">
        <v>100</v>
      </c>
      <c r="M219" s="14"/>
      <c r="N219" s="15" t="s">
        <v>101</v>
      </c>
      <c r="O219" s="15" t="s">
        <v>86</v>
      </c>
      <c r="P219" s="15" t="s">
        <v>87</v>
      </c>
      <c r="Q219" s="14"/>
      <c r="R219" s="14"/>
      <c r="S219" s="16" t="s">
        <v>102</v>
      </c>
      <c r="T219" s="16" t="s">
        <v>103</v>
      </c>
      <c r="U219" s="16" t="s">
        <v>104</v>
      </c>
      <c r="V219" s="59"/>
    </row>
    <row r="220" spans="1:22" ht="60" customHeight="1" x14ac:dyDescent="0.3">
      <c r="A220" s="56">
        <v>20</v>
      </c>
      <c r="B220" s="29" t="s">
        <v>48</v>
      </c>
      <c r="C220" s="29"/>
      <c r="D220" s="29">
        <v>24</v>
      </c>
      <c r="E220" s="29">
        <v>108</v>
      </c>
      <c r="F220" s="1">
        <v>87</v>
      </c>
      <c r="G220" s="1" t="s">
        <v>47</v>
      </c>
      <c r="H220" s="30">
        <v>90</v>
      </c>
      <c r="I220" s="27"/>
      <c r="J220" s="31">
        <v>12</v>
      </c>
      <c r="K220" s="31">
        <v>1400</v>
      </c>
      <c r="L220" s="32">
        <f t="shared" ref="L220:L227" si="47">ROUNDDOWN((K220-145)/(F220*3), 0)</f>
        <v>4</v>
      </c>
      <c r="M220" s="33"/>
      <c r="N220" s="34">
        <v>12</v>
      </c>
      <c r="O220" s="34">
        <v>2700</v>
      </c>
      <c r="P220" s="35">
        <f t="shared" ref="P220:P227" si="48">ROUNDDOWN((O220-145)/(F220*3), 0)</f>
        <v>9</v>
      </c>
      <c r="Q220" s="39"/>
      <c r="R220" s="26"/>
      <c r="S220" s="36">
        <v>6</v>
      </c>
      <c r="T220" s="36">
        <v>2000</v>
      </c>
      <c r="U220" s="37">
        <f t="shared" ref="U220:U227" si="49">ROUNDDOWN((T220-145)/(F220*3), 0)</f>
        <v>7</v>
      </c>
      <c r="V220" s="50"/>
    </row>
    <row r="221" spans="1:22" ht="60" customHeight="1" x14ac:dyDescent="0.3">
      <c r="A221" s="56"/>
      <c r="B221" s="29"/>
      <c r="C221" s="29"/>
      <c r="D221" s="29"/>
      <c r="E221" s="29"/>
      <c r="F221" s="1">
        <v>90</v>
      </c>
      <c r="G221" s="1" t="s">
        <v>38</v>
      </c>
      <c r="H221" s="45"/>
      <c r="I221" s="27"/>
      <c r="J221" s="31">
        <v>12</v>
      </c>
      <c r="K221" s="31">
        <v>1400</v>
      </c>
      <c r="L221" s="32">
        <f t="shared" si="47"/>
        <v>4</v>
      </c>
      <c r="M221" s="64"/>
      <c r="N221" s="34">
        <v>12</v>
      </c>
      <c r="O221" s="34">
        <v>2700</v>
      </c>
      <c r="P221" s="35">
        <f t="shared" si="48"/>
        <v>9</v>
      </c>
      <c r="Q221" s="46"/>
      <c r="R221" s="22"/>
      <c r="S221" s="36">
        <v>6</v>
      </c>
      <c r="T221" s="36">
        <v>2000</v>
      </c>
      <c r="U221" s="37">
        <f t="shared" si="49"/>
        <v>6</v>
      </c>
      <c r="V221" s="50"/>
    </row>
    <row r="222" spans="1:22" ht="60" customHeight="1" x14ac:dyDescent="0.3">
      <c r="A222" s="56"/>
      <c r="B222" s="29"/>
      <c r="C222" s="29"/>
      <c r="D222" s="29"/>
      <c r="E222" s="29"/>
      <c r="F222" s="1">
        <v>93</v>
      </c>
      <c r="G222" s="1" t="s">
        <v>30</v>
      </c>
      <c r="H222" s="45"/>
      <c r="I222" s="27"/>
      <c r="J222" s="31">
        <v>12</v>
      </c>
      <c r="K222" s="31">
        <v>1400</v>
      </c>
      <c r="L222" s="32">
        <f t="shared" si="47"/>
        <v>4</v>
      </c>
      <c r="M222" s="64"/>
      <c r="N222" s="34">
        <v>12</v>
      </c>
      <c r="O222" s="34">
        <v>2700</v>
      </c>
      <c r="P222" s="35">
        <f t="shared" si="48"/>
        <v>9</v>
      </c>
      <c r="Q222" s="46"/>
      <c r="R222" s="22"/>
      <c r="S222" s="36">
        <v>6</v>
      </c>
      <c r="T222" s="36">
        <v>2000</v>
      </c>
      <c r="U222" s="37">
        <f t="shared" si="49"/>
        <v>6</v>
      </c>
      <c r="V222" s="50"/>
    </row>
    <row r="223" spans="1:22" ht="60" customHeight="1" x14ac:dyDescent="0.3">
      <c r="A223" s="56"/>
      <c r="B223" s="29"/>
      <c r="C223" s="29"/>
      <c r="D223" s="29"/>
      <c r="E223" s="29"/>
      <c r="F223" s="1">
        <v>96</v>
      </c>
      <c r="G223" s="1" t="s">
        <v>31</v>
      </c>
      <c r="H223" s="45"/>
      <c r="I223" s="27"/>
      <c r="J223" s="31">
        <v>12</v>
      </c>
      <c r="K223" s="31">
        <v>1400</v>
      </c>
      <c r="L223" s="32">
        <f t="shared" si="47"/>
        <v>4</v>
      </c>
      <c r="M223" s="64"/>
      <c r="N223" s="34">
        <v>12</v>
      </c>
      <c r="O223" s="34">
        <v>2700</v>
      </c>
      <c r="P223" s="35">
        <f t="shared" si="48"/>
        <v>8</v>
      </c>
      <c r="Q223" s="46"/>
      <c r="R223" s="22"/>
      <c r="S223" s="36">
        <v>6</v>
      </c>
      <c r="T223" s="36">
        <v>2000</v>
      </c>
      <c r="U223" s="37">
        <f t="shared" si="49"/>
        <v>6</v>
      </c>
      <c r="V223" s="50"/>
    </row>
    <row r="224" spans="1:22" ht="60" customHeight="1" x14ac:dyDescent="0.3">
      <c r="A224" s="56"/>
      <c r="B224" s="29"/>
      <c r="C224" s="29"/>
      <c r="D224" s="29"/>
      <c r="E224" s="29"/>
      <c r="F224" s="1">
        <v>99</v>
      </c>
      <c r="G224" s="1" t="s">
        <v>32</v>
      </c>
      <c r="H224" s="45"/>
      <c r="I224" s="27"/>
      <c r="J224" s="31">
        <v>12</v>
      </c>
      <c r="K224" s="31">
        <v>1400</v>
      </c>
      <c r="L224" s="32">
        <f t="shared" si="47"/>
        <v>4</v>
      </c>
      <c r="M224" s="64"/>
      <c r="N224" s="34">
        <v>12</v>
      </c>
      <c r="O224" s="34">
        <v>2700</v>
      </c>
      <c r="P224" s="35">
        <f t="shared" si="48"/>
        <v>8</v>
      </c>
      <c r="Q224" s="46"/>
      <c r="R224" s="22"/>
      <c r="S224" s="36">
        <v>6</v>
      </c>
      <c r="T224" s="36">
        <v>2000</v>
      </c>
      <c r="U224" s="37">
        <f t="shared" si="49"/>
        <v>6</v>
      </c>
      <c r="V224" s="50"/>
    </row>
    <row r="225" spans="1:22" ht="60" customHeight="1" x14ac:dyDescent="0.3">
      <c r="A225" s="56"/>
      <c r="B225" s="29"/>
      <c r="C225" s="29"/>
      <c r="D225" s="29"/>
      <c r="E225" s="29"/>
      <c r="F225" s="1">
        <v>103</v>
      </c>
      <c r="G225" s="1" t="s">
        <v>33</v>
      </c>
      <c r="H225" s="45"/>
      <c r="I225" s="27"/>
      <c r="J225" s="31">
        <v>12</v>
      </c>
      <c r="K225" s="31">
        <v>1400</v>
      </c>
      <c r="L225" s="32">
        <f t="shared" si="47"/>
        <v>4</v>
      </c>
      <c r="M225" s="64"/>
      <c r="N225" s="34">
        <v>12</v>
      </c>
      <c r="O225" s="34">
        <v>2700</v>
      </c>
      <c r="P225" s="35">
        <f t="shared" si="48"/>
        <v>8</v>
      </c>
      <c r="Q225" s="46"/>
      <c r="R225" s="22"/>
      <c r="S225" s="36">
        <v>6</v>
      </c>
      <c r="T225" s="36">
        <v>2000</v>
      </c>
      <c r="U225" s="37">
        <f t="shared" si="49"/>
        <v>6</v>
      </c>
      <c r="V225" s="50"/>
    </row>
    <row r="226" spans="1:22" ht="60" customHeight="1" x14ac:dyDescent="0.3">
      <c r="A226" s="56"/>
      <c r="B226" s="29"/>
      <c r="C226" s="29"/>
      <c r="D226" s="29"/>
      <c r="E226" s="29"/>
      <c r="F226" s="1">
        <v>107</v>
      </c>
      <c r="G226" s="1" t="s">
        <v>34</v>
      </c>
      <c r="H226" s="45"/>
      <c r="I226" s="27"/>
      <c r="J226" s="31">
        <v>12</v>
      </c>
      <c r="K226" s="31">
        <v>1400</v>
      </c>
      <c r="L226" s="32">
        <f t="shared" si="47"/>
        <v>3</v>
      </c>
      <c r="M226" s="64"/>
      <c r="N226" s="34">
        <v>12</v>
      </c>
      <c r="O226" s="34">
        <v>2700</v>
      </c>
      <c r="P226" s="35">
        <f t="shared" si="48"/>
        <v>7</v>
      </c>
      <c r="Q226" s="46"/>
      <c r="S226" s="36">
        <v>6</v>
      </c>
      <c r="T226" s="36">
        <v>2000</v>
      </c>
      <c r="U226" s="37">
        <f t="shared" si="49"/>
        <v>5</v>
      </c>
      <c r="V226" s="50"/>
    </row>
    <row r="227" spans="1:22" ht="60" customHeight="1" x14ac:dyDescent="0.3">
      <c r="B227" s="29"/>
      <c r="C227" s="29"/>
      <c r="D227" s="29"/>
      <c r="E227" s="29"/>
      <c r="F227" s="1">
        <v>112</v>
      </c>
      <c r="G227" s="1" t="s">
        <v>35</v>
      </c>
      <c r="H227" s="47"/>
      <c r="I227" s="27"/>
      <c r="J227" s="31">
        <v>12</v>
      </c>
      <c r="K227" s="31">
        <v>1400</v>
      </c>
      <c r="L227" s="32">
        <f t="shared" si="47"/>
        <v>3</v>
      </c>
      <c r="M227" s="64"/>
      <c r="N227" s="34">
        <v>12</v>
      </c>
      <c r="O227" s="34">
        <v>2700</v>
      </c>
      <c r="P227" s="35">
        <f t="shared" si="48"/>
        <v>7</v>
      </c>
      <c r="Q227" s="48"/>
      <c r="S227" s="36">
        <v>6</v>
      </c>
      <c r="T227" s="36">
        <v>2000</v>
      </c>
      <c r="U227" s="37">
        <f t="shared" si="49"/>
        <v>5</v>
      </c>
      <c r="V227" s="50"/>
    </row>
    <row r="228" spans="1:22" ht="25.2" customHeight="1" x14ac:dyDescent="0.3"/>
    <row r="229" spans="1:22" ht="25.2" customHeight="1" x14ac:dyDescent="0.3"/>
    <row r="230" spans="1:22" ht="60" customHeight="1" x14ac:dyDescent="0.3">
      <c r="A230" s="56" t="s">
        <v>73</v>
      </c>
      <c r="B230" s="29" t="s">
        <v>53</v>
      </c>
      <c r="C230" s="29"/>
      <c r="D230" s="29">
        <v>30</v>
      </c>
      <c r="E230" s="29">
        <v>108</v>
      </c>
      <c r="F230" s="1">
        <v>87</v>
      </c>
      <c r="G230" s="1" t="s">
        <v>47</v>
      </c>
      <c r="H230" s="30">
        <v>70</v>
      </c>
      <c r="I230" s="27"/>
      <c r="J230" s="31">
        <v>14</v>
      </c>
      <c r="K230" s="31">
        <v>1400</v>
      </c>
      <c r="L230" s="32">
        <f t="shared" ref="L230:L237" si="50">ROUNDDOWN((K230-145)/(F230*5), 0)</f>
        <v>2</v>
      </c>
      <c r="M230" s="33"/>
      <c r="N230" s="34">
        <v>14</v>
      </c>
      <c r="O230" s="34">
        <v>2700</v>
      </c>
      <c r="P230" s="35">
        <f t="shared" ref="P230:P237" si="51">ROUNDDOWN((O230-145)/(F230*5), 0)</f>
        <v>5</v>
      </c>
      <c r="Q230" s="39"/>
      <c r="R230" s="26"/>
      <c r="S230" s="36">
        <v>8</v>
      </c>
      <c r="T230" s="36">
        <v>2000</v>
      </c>
      <c r="U230" s="37">
        <f t="shared" ref="U230:U237" si="52">ROUNDDOWN((T230-145)/(F230*5), 0)</f>
        <v>4</v>
      </c>
      <c r="V230" s="50"/>
    </row>
    <row r="231" spans="1:22" ht="60" customHeight="1" x14ac:dyDescent="0.3">
      <c r="A231" s="56"/>
      <c r="B231" s="29"/>
      <c r="C231" s="29"/>
      <c r="D231" s="29"/>
      <c r="E231" s="29"/>
      <c r="F231" s="1">
        <v>90</v>
      </c>
      <c r="G231" s="1" t="s">
        <v>38</v>
      </c>
      <c r="H231" s="45"/>
      <c r="I231" s="27"/>
      <c r="J231" s="31">
        <v>14</v>
      </c>
      <c r="K231" s="31">
        <v>1400</v>
      </c>
      <c r="L231" s="32">
        <f t="shared" si="50"/>
        <v>2</v>
      </c>
      <c r="M231" s="64"/>
      <c r="N231" s="34">
        <v>14</v>
      </c>
      <c r="O231" s="34">
        <v>2700</v>
      </c>
      <c r="P231" s="35">
        <f t="shared" si="51"/>
        <v>5</v>
      </c>
      <c r="Q231" s="46"/>
      <c r="R231" s="22"/>
      <c r="S231" s="36">
        <v>8</v>
      </c>
      <c r="T231" s="36">
        <v>2000</v>
      </c>
      <c r="U231" s="37">
        <f t="shared" si="52"/>
        <v>4</v>
      </c>
      <c r="V231" s="50"/>
    </row>
    <row r="232" spans="1:22" ht="60" customHeight="1" x14ac:dyDescent="0.3">
      <c r="A232" s="56"/>
      <c r="B232" s="29"/>
      <c r="C232" s="29"/>
      <c r="D232" s="29"/>
      <c r="E232" s="29"/>
      <c r="F232" s="1">
        <v>93</v>
      </c>
      <c r="G232" s="1" t="s">
        <v>30</v>
      </c>
      <c r="H232" s="45"/>
      <c r="I232" s="27"/>
      <c r="J232" s="31">
        <v>14</v>
      </c>
      <c r="K232" s="31">
        <v>1400</v>
      </c>
      <c r="L232" s="32">
        <f t="shared" si="50"/>
        <v>2</v>
      </c>
      <c r="M232" s="64"/>
      <c r="N232" s="34">
        <v>14</v>
      </c>
      <c r="O232" s="34">
        <v>2700</v>
      </c>
      <c r="P232" s="35">
        <f t="shared" si="51"/>
        <v>5</v>
      </c>
      <c r="Q232" s="46"/>
      <c r="R232" s="22"/>
      <c r="S232" s="36">
        <v>8</v>
      </c>
      <c r="T232" s="36">
        <v>2000</v>
      </c>
      <c r="U232" s="37">
        <f t="shared" si="52"/>
        <v>3</v>
      </c>
      <c r="V232" s="50"/>
    </row>
    <row r="233" spans="1:22" ht="60" customHeight="1" x14ac:dyDescent="0.3">
      <c r="A233" s="56"/>
      <c r="B233" s="29"/>
      <c r="C233" s="29"/>
      <c r="D233" s="29"/>
      <c r="E233" s="29"/>
      <c r="F233" s="1">
        <v>96</v>
      </c>
      <c r="G233" s="1" t="s">
        <v>31</v>
      </c>
      <c r="H233" s="45"/>
      <c r="I233" s="27"/>
      <c r="J233" s="31">
        <v>14</v>
      </c>
      <c r="K233" s="31">
        <v>1400</v>
      </c>
      <c r="L233" s="32">
        <f t="shared" si="50"/>
        <v>2</v>
      </c>
      <c r="M233" s="64"/>
      <c r="N233" s="34">
        <v>14</v>
      </c>
      <c r="O233" s="34">
        <v>2700</v>
      </c>
      <c r="P233" s="35">
        <f t="shared" si="51"/>
        <v>5</v>
      </c>
      <c r="Q233" s="46"/>
      <c r="R233" s="22"/>
      <c r="S233" s="36">
        <v>8</v>
      </c>
      <c r="T233" s="36">
        <v>2000</v>
      </c>
      <c r="U233" s="37">
        <f t="shared" si="52"/>
        <v>3</v>
      </c>
      <c r="V233" s="50"/>
    </row>
    <row r="234" spans="1:22" ht="60" customHeight="1" x14ac:dyDescent="0.3">
      <c r="A234" s="56"/>
      <c r="B234" s="29"/>
      <c r="C234" s="29"/>
      <c r="D234" s="29"/>
      <c r="E234" s="29"/>
      <c r="F234" s="1">
        <v>99</v>
      </c>
      <c r="G234" s="1" t="s">
        <v>32</v>
      </c>
      <c r="H234" s="45"/>
      <c r="I234" s="27"/>
      <c r="J234" s="31">
        <v>14</v>
      </c>
      <c r="K234" s="31">
        <v>1400</v>
      </c>
      <c r="L234" s="32">
        <f t="shared" si="50"/>
        <v>2</v>
      </c>
      <c r="M234" s="64"/>
      <c r="N234" s="34">
        <v>14</v>
      </c>
      <c r="O234" s="34">
        <v>2700</v>
      </c>
      <c r="P234" s="35">
        <f t="shared" si="51"/>
        <v>5</v>
      </c>
      <c r="Q234" s="46"/>
      <c r="R234" s="22"/>
      <c r="S234" s="36">
        <v>8</v>
      </c>
      <c r="T234" s="36">
        <v>2000</v>
      </c>
      <c r="U234" s="37">
        <f t="shared" si="52"/>
        <v>3</v>
      </c>
      <c r="V234" s="50"/>
    </row>
    <row r="235" spans="1:22" ht="60" customHeight="1" x14ac:dyDescent="0.3">
      <c r="A235" s="56"/>
      <c r="B235" s="29"/>
      <c r="C235" s="29"/>
      <c r="D235" s="29"/>
      <c r="E235" s="29"/>
      <c r="F235" s="1">
        <v>103</v>
      </c>
      <c r="G235" s="1" t="s">
        <v>33</v>
      </c>
      <c r="H235" s="45"/>
      <c r="I235" s="27"/>
      <c r="J235" s="31">
        <v>14</v>
      </c>
      <c r="K235" s="31">
        <v>1400</v>
      </c>
      <c r="L235" s="32">
        <f t="shared" si="50"/>
        <v>2</v>
      </c>
      <c r="M235" s="64"/>
      <c r="N235" s="34">
        <v>14</v>
      </c>
      <c r="O235" s="34">
        <v>2700</v>
      </c>
      <c r="P235" s="35">
        <f t="shared" si="51"/>
        <v>4</v>
      </c>
      <c r="Q235" s="46"/>
      <c r="R235" s="22"/>
      <c r="S235" s="36">
        <v>8</v>
      </c>
      <c r="T235" s="36">
        <v>2000</v>
      </c>
      <c r="U235" s="37">
        <f t="shared" si="52"/>
        <v>3</v>
      </c>
      <c r="V235" s="50"/>
    </row>
    <row r="236" spans="1:22" ht="60" customHeight="1" x14ac:dyDescent="0.3">
      <c r="A236" s="56"/>
      <c r="B236" s="29"/>
      <c r="C236" s="29"/>
      <c r="D236" s="29"/>
      <c r="E236" s="29"/>
      <c r="F236" s="1">
        <v>107</v>
      </c>
      <c r="G236" s="1" t="s">
        <v>34</v>
      </c>
      <c r="H236" s="45"/>
      <c r="I236" s="27"/>
      <c r="J236" s="31">
        <v>14</v>
      </c>
      <c r="K236" s="31">
        <v>1400</v>
      </c>
      <c r="L236" s="32">
        <f t="shared" si="50"/>
        <v>2</v>
      </c>
      <c r="M236" s="64"/>
      <c r="N236" s="34">
        <v>14</v>
      </c>
      <c r="O236" s="34">
        <v>2700</v>
      </c>
      <c r="P236" s="35">
        <f t="shared" si="51"/>
        <v>4</v>
      </c>
      <c r="Q236" s="46"/>
      <c r="S236" s="36">
        <v>8</v>
      </c>
      <c r="T236" s="36">
        <v>2000</v>
      </c>
      <c r="U236" s="37">
        <f t="shared" si="52"/>
        <v>3</v>
      </c>
      <c r="V236" s="50"/>
    </row>
    <row r="237" spans="1:22" ht="60" customHeight="1" x14ac:dyDescent="0.3">
      <c r="B237" s="29"/>
      <c r="C237" s="29"/>
      <c r="D237" s="29"/>
      <c r="E237" s="29"/>
      <c r="F237" s="1">
        <v>112</v>
      </c>
      <c r="G237" s="1" t="s">
        <v>35</v>
      </c>
      <c r="H237" s="47"/>
      <c r="I237" s="27"/>
      <c r="J237" s="31">
        <v>14</v>
      </c>
      <c r="K237" s="31">
        <v>1400</v>
      </c>
      <c r="L237" s="32">
        <f t="shared" si="50"/>
        <v>2</v>
      </c>
      <c r="M237" s="64"/>
      <c r="N237" s="34">
        <v>14</v>
      </c>
      <c r="O237" s="34">
        <v>2700</v>
      </c>
      <c r="P237" s="35">
        <f t="shared" si="51"/>
        <v>4</v>
      </c>
      <c r="Q237" s="48"/>
      <c r="S237" s="36">
        <v>8</v>
      </c>
      <c r="T237" s="36">
        <v>2000</v>
      </c>
      <c r="U237" s="37">
        <f t="shared" si="52"/>
        <v>3</v>
      </c>
      <c r="V237" s="50"/>
    </row>
    <row r="238" spans="1:22" ht="25.2" customHeight="1" x14ac:dyDescent="0.3"/>
    <row r="239" spans="1:22" ht="60" customHeight="1" x14ac:dyDescent="0.3">
      <c r="A239" s="56" t="s">
        <v>74</v>
      </c>
      <c r="B239" s="29" t="s">
        <v>49</v>
      </c>
      <c r="C239" s="29"/>
      <c r="D239" s="29">
        <v>32</v>
      </c>
      <c r="E239" s="29">
        <v>107</v>
      </c>
      <c r="F239" s="1">
        <v>87</v>
      </c>
      <c r="G239" s="1" t="s">
        <v>47</v>
      </c>
      <c r="H239" s="30">
        <v>80</v>
      </c>
      <c r="I239" s="27"/>
      <c r="J239" s="31">
        <v>12</v>
      </c>
      <c r="K239" s="31">
        <v>1400</v>
      </c>
      <c r="L239" s="32">
        <f t="shared" ref="L239:L246" si="53">ROUNDDOWN((K239-145)/(F239*4), 0)</f>
        <v>3</v>
      </c>
      <c r="M239" s="33"/>
      <c r="N239" s="34">
        <v>12</v>
      </c>
      <c r="O239" s="34">
        <v>2700</v>
      </c>
      <c r="P239" s="35">
        <f t="shared" ref="P239:P246" si="54">ROUNDDOWN((O239-145)/(F239*4), 0)</f>
        <v>7</v>
      </c>
      <c r="Q239" s="51"/>
      <c r="R239" s="26"/>
      <c r="S239" s="36">
        <v>6</v>
      </c>
      <c r="T239" s="36">
        <v>2000</v>
      </c>
      <c r="U239" s="37">
        <f t="shared" ref="U239:U246" si="55">ROUNDDOWN((T239-145)/(F239*4), 0)</f>
        <v>5</v>
      </c>
      <c r="V239" s="72"/>
    </row>
    <row r="240" spans="1:22" ht="60" customHeight="1" x14ac:dyDescent="0.3">
      <c r="A240" s="56"/>
      <c r="B240" s="29"/>
      <c r="C240" s="29"/>
      <c r="D240" s="29"/>
      <c r="E240" s="29"/>
      <c r="F240" s="1">
        <v>90</v>
      </c>
      <c r="G240" s="1" t="s">
        <v>38</v>
      </c>
      <c r="H240" s="45"/>
      <c r="I240" s="27"/>
      <c r="J240" s="31">
        <v>12</v>
      </c>
      <c r="K240" s="31">
        <v>1400</v>
      </c>
      <c r="L240" s="32">
        <f t="shared" si="53"/>
        <v>3</v>
      </c>
      <c r="M240" s="64"/>
      <c r="N240" s="34">
        <v>12</v>
      </c>
      <c r="O240" s="34">
        <v>2700</v>
      </c>
      <c r="P240" s="35">
        <f t="shared" si="54"/>
        <v>7</v>
      </c>
      <c r="Q240" s="51"/>
      <c r="R240" s="22"/>
      <c r="S240" s="36">
        <v>6</v>
      </c>
      <c r="T240" s="36">
        <v>2000</v>
      </c>
      <c r="U240" s="37">
        <f t="shared" si="55"/>
        <v>5</v>
      </c>
      <c r="V240" s="73"/>
    </row>
    <row r="241" spans="1:22" ht="60" customHeight="1" x14ac:dyDescent="0.3">
      <c r="A241" s="56"/>
      <c r="B241" s="29"/>
      <c r="C241" s="29"/>
      <c r="D241" s="29"/>
      <c r="E241" s="29"/>
      <c r="F241" s="1">
        <v>93</v>
      </c>
      <c r="G241" s="1" t="s">
        <v>30</v>
      </c>
      <c r="H241" s="45"/>
      <c r="I241" s="27"/>
      <c r="J241" s="31">
        <v>12</v>
      </c>
      <c r="K241" s="31">
        <v>1400</v>
      </c>
      <c r="L241" s="32">
        <f t="shared" si="53"/>
        <v>3</v>
      </c>
      <c r="M241" s="64"/>
      <c r="N241" s="34">
        <v>12</v>
      </c>
      <c r="O241" s="34">
        <v>2700</v>
      </c>
      <c r="P241" s="35">
        <f t="shared" si="54"/>
        <v>6</v>
      </c>
      <c r="Q241" s="51"/>
      <c r="R241" s="22"/>
      <c r="S241" s="36">
        <v>6</v>
      </c>
      <c r="T241" s="36">
        <v>2000</v>
      </c>
      <c r="U241" s="37">
        <f t="shared" si="55"/>
        <v>4</v>
      </c>
      <c r="V241" s="73"/>
    </row>
    <row r="242" spans="1:22" ht="60" customHeight="1" x14ac:dyDescent="0.3">
      <c r="A242" s="56"/>
      <c r="B242" s="29"/>
      <c r="C242" s="29"/>
      <c r="D242" s="29"/>
      <c r="E242" s="29"/>
      <c r="F242" s="1">
        <v>96</v>
      </c>
      <c r="G242" s="1" t="s">
        <v>31</v>
      </c>
      <c r="H242" s="45"/>
      <c r="I242" s="27"/>
      <c r="J242" s="31">
        <v>12</v>
      </c>
      <c r="K242" s="31">
        <v>1400</v>
      </c>
      <c r="L242" s="32">
        <f t="shared" si="53"/>
        <v>3</v>
      </c>
      <c r="M242" s="64"/>
      <c r="N242" s="34">
        <v>12</v>
      </c>
      <c r="O242" s="34">
        <v>2700</v>
      </c>
      <c r="P242" s="35">
        <f t="shared" si="54"/>
        <v>6</v>
      </c>
      <c r="Q242" s="51"/>
      <c r="R242" s="22"/>
      <c r="S242" s="36">
        <v>6</v>
      </c>
      <c r="T242" s="36">
        <v>2000</v>
      </c>
      <c r="U242" s="37">
        <f t="shared" si="55"/>
        <v>4</v>
      </c>
      <c r="V242" s="73"/>
    </row>
    <row r="243" spans="1:22" ht="60" customHeight="1" x14ac:dyDescent="0.3">
      <c r="A243" s="56"/>
      <c r="B243" s="29"/>
      <c r="C243" s="29"/>
      <c r="D243" s="29"/>
      <c r="E243" s="29"/>
      <c r="F243" s="1">
        <v>99</v>
      </c>
      <c r="G243" s="1" t="s">
        <v>32</v>
      </c>
      <c r="H243" s="45"/>
      <c r="I243" s="27"/>
      <c r="J243" s="31">
        <v>12</v>
      </c>
      <c r="K243" s="31">
        <v>1400</v>
      </c>
      <c r="L243" s="32">
        <f t="shared" si="53"/>
        <v>3</v>
      </c>
      <c r="M243" s="64"/>
      <c r="N243" s="34">
        <v>12</v>
      </c>
      <c r="O243" s="34">
        <v>2700</v>
      </c>
      <c r="P243" s="35">
        <f t="shared" si="54"/>
        <v>6</v>
      </c>
      <c r="Q243" s="51"/>
      <c r="R243" s="22"/>
      <c r="S243" s="36">
        <v>6</v>
      </c>
      <c r="T243" s="36">
        <v>2000</v>
      </c>
      <c r="U243" s="37">
        <f t="shared" si="55"/>
        <v>4</v>
      </c>
      <c r="V243" s="73"/>
    </row>
    <row r="244" spans="1:22" ht="60" customHeight="1" x14ac:dyDescent="0.3">
      <c r="A244" s="56"/>
      <c r="B244" s="29"/>
      <c r="C244" s="29"/>
      <c r="D244" s="29"/>
      <c r="E244" s="29"/>
      <c r="F244" s="1">
        <v>103</v>
      </c>
      <c r="G244" s="1" t="s">
        <v>33</v>
      </c>
      <c r="H244" s="45"/>
      <c r="I244" s="27"/>
      <c r="J244" s="31">
        <v>12</v>
      </c>
      <c r="K244" s="31">
        <v>1400</v>
      </c>
      <c r="L244" s="32">
        <f t="shared" si="53"/>
        <v>3</v>
      </c>
      <c r="M244" s="64"/>
      <c r="N244" s="34">
        <v>12</v>
      </c>
      <c r="O244" s="34">
        <v>2700</v>
      </c>
      <c r="P244" s="35">
        <f t="shared" si="54"/>
        <v>6</v>
      </c>
      <c r="Q244" s="51"/>
      <c r="R244" s="22"/>
      <c r="S244" s="36">
        <v>6</v>
      </c>
      <c r="T244" s="36">
        <v>2000</v>
      </c>
      <c r="U244" s="37">
        <f t="shared" si="55"/>
        <v>4</v>
      </c>
      <c r="V244" s="73"/>
    </row>
    <row r="245" spans="1:22" ht="60" customHeight="1" x14ac:dyDescent="0.3">
      <c r="A245" s="56"/>
      <c r="B245" s="29"/>
      <c r="C245" s="29"/>
      <c r="D245" s="29"/>
      <c r="E245" s="29"/>
      <c r="F245" s="1">
        <v>107</v>
      </c>
      <c r="G245" s="1" t="s">
        <v>34</v>
      </c>
      <c r="H245" s="45"/>
      <c r="I245" s="27"/>
      <c r="J245" s="31">
        <v>12</v>
      </c>
      <c r="K245" s="31">
        <v>1400</v>
      </c>
      <c r="L245" s="32">
        <f t="shared" si="53"/>
        <v>2</v>
      </c>
      <c r="M245" s="64"/>
      <c r="N245" s="34">
        <v>12</v>
      </c>
      <c r="O245" s="34">
        <v>2700</v>
      </c>
      <c r="P245" s="35">
        <f t="shared" si="54"/>
        <v>5</v>
      </c>
      <c r="Q245" s="51"/>
      <c r="S245" s="36">
        <v>6</v>
      </c>
      <c r="T245" s="36">
        <v>2000</v>
      </c>
      <c r="U245" s="37">
        <f t="shared" si="55"/>
        <v>4</v>
      </c>
      <c r="V245" s="73"/>
    </row>
    <row r="246" spans="1:22" ht="60" customHeight="1" x14ac:dyDescent="0.3">
      <c r="A246" s="56"/>
      <c r="B246" s="29"/>
      <c r="C246" s="29"/>
      <c r="D246" s="29"/>
      <c r="E246" s="29"/>
      <c r="F246" s="1">
        <v>112</v>
      </c>
      <c r="G246" s="1" t="s">
        <v>35</v>
      </c>
      <c r="H246" s="47"/>
      <c r="I246" s="27"/>
      <c r="J246" s="31">
        <v>12</v>
      </c>
      <c r="K246" s="31">
        <v>1400</v>
      </c>
      <c r="L246" s="32">
        <f t="shared" si="53"/>
        <v>2</v>
      </c>
      <c r="M246" s="64"/>
      <c r="N246" s="34">
        <v>12</v>
      </c>
      <c r="O246" s="34">
        <v>2700</v>
      </c>
      <c r="P246" s="35">
        <f t="shared" si="54"/>
        <v>5</v>
      </c>
      <c r="Q246" s="51"/>
      <c r="S246" s="36">
        <v>6</v>
      </c>
      <c r="T246" s="36">
        <v>2000</v>
      </c>
      <c r="U246" s="37">
        <f t="shared" si="55"/>
        <v>4</v>
      </c>
      <c r="V246" s="74"/>
    </row>
    <row r="247" spans="1:22" ht="25.2" customHeight="1" x14ac:dyDescent="0.3"/>
    <row r="248" spans="1:22" ht="60" customHeight="1" x14ac:dyDescent="0.3">
      <c r="A248" s="56" t="s">
        <v>75</v>
      </c>
      <c r="B248" s="29" t="s">
        <v>50</v>
      </c>
      <c r="C248" s="29"/>
      <c r="D248" s="29">
        <v>40</v>
      </c>
      <c r="E248" s="29">
        <v>107</v>
      </c>
      <c r="F248" s="1">
        <v>87</v>
      </c>
      <c r="G248" s="1" t="s">
        <v>47</v>
      </c>
      <c r="H248" s="30">
        <v>70</v>
      </c>
      <c r="I248" s="27"/>
      <c r="J248" s="31">
        <v>12</v>
      </c>
      <c r="K248" s="31">
        <v>1400</v>
      </c>
      <c r="L248" s="32">
        <f t="shared" ref="L248:L255" si="56">ROUNDDOWN((K248-145)/(F248*5), 0)</f>
        <v>2</v>
      </c>
      <c r="M248" s="33"/>
      <c r="N248" s="34">
        <v>12</v>
      </c>
      <c r="O248" s="34">
        <v>2700</v>
      </c>
      <c r="P248" s="35">
        <f t="shared" ref="P248:P255" si="57">ROUNDDOWN((O248-145)/(F248*5), 0)</f>
        <v>5</v>
      </c>
      <c r="Q248" s="51" t="e" vm="1">
        <v>#VALUE!</v>
      </c>
      <c r="R248" s="26"/>
      <c r="S248" s="36">
        <v>6</v>
      </c>
      <c r="T248" s="36">
        <v>2000</v>
      </c>
      <c r="U248" s="37">
        <f t="shared" ref="U248:U255" si="58">ROUNDDOWN((T248-145)/(F248*5), 0)</f>
        <v>4</v>
      </c>
      <c r="V248" s="72" t="e" vm="2">
        <v>#VALUE!</v>
      </c>
    </row>
    <row r="249" spans="1:22" ht="60" customHeight="1" x14ac:dyDescent="0.3">
      <c r="A249" s="56"/>
      <c r="B249" s="29"/>
      <c r="C249" s="29"/>
      <c r="D249" s="29"/>
      <c r="E249" s="29"/>
      <c r="F249" s="1">
        <v>90</v>
      </c>
      <c r="G249" s="1" t="s">
        <v>38</v>
      </c>
      <c r="H249" s="45"/>
      <c r="I249" s="27"/>
      <c r="J249" s="31">
        <v>12</v>
      </c>
      <c r="K249" s="31">
        <v>1400</v>
      </c>
      <c r="L249" s="32">
        <f t="shared" si="56"/>
        <v>2</v>
      </c>
      <c r="M249" s="64"/>
      <c r="N249" s="34">
        <v>12</v>
      </c>
      <c r="O249" s="34">
        <v>2700</v>
      </c>
      <c r="P249" s="35">
        <f t="shared" si="57"/>
        <v>5</v>
      </c>
      <c r="Q249" s="51"/>
      <c r="R249" s="22"/>
      <c r="S249" s="36">
        <v>6</v>
      </c>
      <c r="T249" s="36">
        <v>2000</v>
      </c>
      <c r="U249" s="37">
        <f t="shared" si="58"/>
        <v>4</v>
      </c>
      <c r="V249" s="73"/>
    </row>
    <row r="250" spans="1:22" ht="60" customHeight="1" x14ac:dyDescent="0.3">
      <c r="A250" s="56"/>
      <c r="B250" s="29"/>
      <c r="C250" s="29"/>
      <c r="D250" s="29"/>
      <c r="E250" s="29"/>
      <c r="F250" s="1">
        <v>93</v>
      </c>
      <c r="G250" s="1" t="s">
        <v>30</v>
      </c>
      <c r="H250" s="45"/>
      <c r="I250" s="27"/>
      <c r="J250" s="31">
        <v>12</v>
      </c>
      <c r="K250" s="31">
        <v>1400</v>
      </c>
      <c r="L250" s="32">
        <f t="shared" si="56"/>
        <v>2</v>
      </c>
      <c r="M250" s="64"/>
      <c r="N250" s="34">
        <v>12</v>
      </c>
      <c r="O250" s="34">
        <v>2700</v>
      </c>
      <c r="P250" s="35">
        <f t="shared" si="57"/>
        <v>5</v>
      </c>
      <c r="Q250" s="51"/>
      <c r="R250" s="22"/>
      <c r="S250" s="36">
        <v>6</v>
      </c>
      <c r="T250" s="36">
        <v>2000</v>
      </c>
      <c r="U250" s="37">
        <f t="shared" si="58"/>
        <v>3</v>
      </c>
      <c r="V250" s="73"/>
    </row>
    <row r="251" spans="1:22" ht="60" customHeight="1" x14ac:dyDescent="0.3">
      <c r="A251" s="56"/>
      <c r="B251" s="29"/>
      <c r="C251" s="29"/>
      <c r="D251" s="29"/>
      <c r="E251" s="29"/>
      <c r="F251" s="1">
        <v>96</v>
      </c>
      <c r="G251" s="1" t="s">
        <v>31</v>
      </c>
      <c r="H251" s="45"/>
      <c r="I251" s="27"/>
      <c r="J251" s="31">
        <v>12</v>
      </c>
      <c r="K251" s="31">
        <v>1400</v>
      </c>
      <c r="L251" s="32">
        <f t="shared" si="56"/>
        <v>2</v>
      </c>
      <c r="M251" s="64"/>
      <c r="N251" s="34">
        <v>12</v>
      </c>
      <c r="O251" s="34">
        <v>2700</v>
      </c>
      <c r="P251" s="35">
        <f t="shared" si="57"/>
        <v>5</v>
      </c>
      <c r="Q251" s="51"/>
      <c r="R251" s="22"/>
      <c r="S251" s="36">
        <v>6</v>
      </c>
      <c r="T251" s="36">
        <v>2000</v>
      </c>
      <c r="U251" s="37">
        <f t="shared" si="58"/>
        <v>3</v>
      </c>
      <c r="V251" s="73"/>
    </row>
    <row r="252" spans="1:22" ht="60" customHeight="1" x14ac:dyDescent="0.3">
      <c r="A252" s="56"/>
      <c r="B252" s="29"/>
      <c r="C252" s="29"/>
      <c r="D252" s="29"/>
      <c r="E252" s="29"/>
      <c r="F252" s="1">
        <v>99</v>
      </c>
      <c r="G252" s="1" t="s">
        <v>32</v>
      </c>
      <c r="H252" s="45"/>
      <c r="I252" s="27"/>
      <c r="J252" s="31">
        <v>12</v>
      </c>
      <c r="K252" s="31">
        <v>1400</v>
      </c>
      <c r="L252" s="32">
        <f t="shared" si="56"/>
        <v>2</v>
      </c>
      <c r="M252" s="64"/>
      <c r="N252" s="34">
        <v>12</v>
      </c>
      <c r="O252" s="34">
        <v>2700</v>
      </c>
      <c r="P252" s="35">
        <f t="shared" si="57"/>
        <v>5</v>
      </c>
      <c r="Q252" s="51"/>
      <c r="R252" s="22"/>
      <c r="S252" s="36">
        <v>6</v>
      </c>
      <c r="T252" s="36">
        <v>2000</v>
      </c>
      <c r="U252" s="37">
        <f t="shared" si="58"/>
        <v>3</v>
      </c>
      <c r="V252" s="73"/>
    </row>
    <row r="253" spans="1:22" ht="60" customHeight="1" x14ac:dyDescent="0.3">
      <c r="A253" s="56"/>
      <c r="B253" s="29"/>
      <c r="C253" s="29"/>
      <c r="D253" s="29"/>
      <c r="E253" s="29"/>
      <c r="F253" s="1">
        <v>103</v>
      </c>
      <c r="G253" s="1" t="s">
        <v>33</v>
      </c>
      <c r="H253" s="45"/>
      <c r="I253" s="27"/>
      <c r="J253" s="31">
        <v>12</v>
      </c>
      <c r="K253" s="31">
        <v>1400</v>
      </c>
      <c r="L253" s="32">
        <f t="shared" si="56"/>
        <v>2</v>
      </c>
      <c r="M253" s="64"/>
      <c r="N253" s="34">
        <v>12</v>
      </c>
      <c r="O253" s="34">
        <v>2700</v>
      </c>
      <c r="P253" s="35">
        <f t="shared" si="57"/>
        <v>4</v>
      </c>
      <c r="Q253" s="51"/>
      <c r="R253" s="22"/>
      <c r="S253" s="36">
        <v>6</v>
      </c>
      <c r="T253" s="36">
        <v>2000</v>
      </c>
      <c r="U253" s="37">
        <f t="shared" si="58"/>
        <v>3</v>
      </c>
      <c r="V253" s="73"/>
    </row>
    <row r="254" spans="1:22" ht="60" customHeight="1" x14ac:dyDescent="0.3">
      <c r="A254" s="56"/>
      <c r="B254" s="29"/>
      <c r="C254" s="29"/>
      <c r="D254" s="29"/>
      <c r="E254" s="29"/>
      <c r="F254" s="1">
        <v>107</v>
      </c>
      <c r="G254" s="1" t="s">
        <v>34</v>
      </c>
      <c r="H254" s="45"/>
      <c r="I254" s="27"/>
      <c r="J254" s="31">
        <v>12</v>
      </c>
      <c r="K254" s="31">
        <v>1400</v>
      </c>
      <c r="L254" s="32">
        <f t="shared" si="56"/>
        <v>2</v>
      </c>
      <c r="M254" s="64"/>
      <c r="N254" s="34">
        <v>12</v>
      </c>
      <c r="O254" s="34">
        <v>2700</v>
      </c>
      <c r="P254" s="35">
        <f t="shared" si="57"/>
        <v>4</v>
      </c>
      <c r="Q254" s="51"/>
      <c r="S254" s="36">
        <v>6</v>
      </c>
      <c r="T254" s="36">
        <v>2000</v>
      </c>
      <c r="U254" s="37">
        <f t="shared" si="58"/>
        <v>3</v>
      </c>
      <c r="V254" s="73"/>
    </row>
    <row r="255" spans="1:22" ht="60" customHeight="1" x14ac:dyDescent="0.3">
      <c r="A255" s="56"/>
      <c r="B255" s="29"/>
      <c r="C255" s="29"/>
      <c r="D255" s="29"/>
      <c r="E255" s="29"/>
      <c r="F255" s="1">
        <v>112</v>
      </c>
      <c r="G255" s="1" t="s">
        <v>35</v>
      </c>
      <c r="H255" s="47"/>
      <c r="I255" s="27"/>
      <c r="J255" s="31">
        <v>12</v>
      </c>
      <c r="K255" s="31">
        <v>1400</v>
      </c>
      <c r="L255" s="32">
        <f t="shared" si="56"/>
        <v>2</v>
      </c>
      <c r="M255" s="64"/>
      <c r="N255" s="34">
        <v>12</v>
      </c>
      <c r="O255" s="34">
        <v>2700</v>
      </c>
      <c r="P255" s="35">
        <f t="shared" si="57"/>
        <v>4</v>
      </c>
      <c r="Q255" s="51"/>
      <c r="S255" s="36">
        <v>6</v>
      </c>
      <c r="T255" s="36">
        <v>2000</v>
      </c>
      <c r="U255" s="37">
        <f t="shared" si="58"/>
        <v>3</v>
      </c>
      <c r="V255" s="74"/>
    </row>
    <row r="256" spans="1:22" ht="25.2" customHeight="1" x14ac:dyDescent="0.3"/>
    <row r="257" spans="1:22" ht="110.1" customHeight="1" x14ac:dyDescent="0.3">
      <c r="A257" s="56" t="s">
        <v>76</v>
      </c>
      <c r="B257" s="29" t="s">
        <v>60</v>
      </c>
      <c r="C257" s="29"/>
      <c r="D257" s="29">
        <v>48</v>
      </c>
      <c r="E257" s="75">
        <v>107</v>
      </c>
      <c r="F257" s="1">
        <v>87</v>
      </c>
      <c r="G257" s="1" t="s">
        <v>47</v>
      </c>
      <c r="H257" s="30">
        <v>60</v>
      </c>
      <c r="I257" s="27"/>
      <c r="J257" s="31">
        <v>12</v>
      </c>
      <c r="K257" s="31">
        <v>1500</v>
      </c>
      <c r="L257" s="32">
        <f>ROUNDDOWN((K257-145)/(F257*6), 0)</f>
        <v>2</v>
      </c>
      <c r="M257" s="33"/>
      <c r="N257" s="34">
        <v>12</v>
      </c>
      <c r="O257" s="34">
        <v>2700</v>
      </c>
      <c r="P257" s="35">
        <f>ROUNDDOWN((O257-145)/(F257*6), 0)</f>
        <v>4</v>
      </c>
      <c r="Q257" s="50" t="e" vm="3">
        <v>#VALUE!</v>
      </c>
      <c r="R257" s="26"/>
      <c r="S257" s="36">
        <v>6</v>
      </c>
      <c r="T257" s="36">
        <v>2000</v>
      </c>
      <c r="U257" s="37">
        <f>ROUNDDOWN((T257-145)/(F257*6), 0)</f>
        <v>3</v>
      </c>
      <c r="V257" s="50" t="e" vm="4">
        <v>#VALUE!</v>
      </c>
    </row>
    <row r="258" spans="1:22" ht="110.1" customHeight="1" x14ac:dyDescent="0.3">
      <c r="A258" s="56"/>
      <c r="B258" s="29"/>
      <c r="C258" s="29"/>
      <c r="D258" s="29"/>
      <c r="E258" s="75"/>
      <c r="F258" s="1">
        <v>90</v>
      </c>
      <c r="G258" s="1" t="s">
        <v>38</v>
      </c>
      <c r="H258" s="45"/>
      <c r="I258" s="27"/>
      <c r="J258" s="31">
        <v>12</v>
      </c>
      <c r="K258" s="31">
        <v>1500</v>
      </c>
      <c r="L258" s="32">
        <f>ROUNDDOWN((K258-145)/(F258*6), 0)</f>
        <v>2</v>
      </c>
      <c r="M258" s="64"/>
      <c r="N258" s="34">
        <v>12</v>
      </c>
      <c r="O258" s="34">
        <v>2700</v>
      </c>
      <c r="P258" s="35">
        <f>ROUNDDOWN((O258-145)/(F258*6), 0)</f>
        <v>4</v>
      </c>
      <c r="Q258" s="50"/>
      <c r="R258" s="22"/>
      <c r="S258" s="36">
        <v>6</v>
      </c>
      <c r="T258" s="36">
        <v>2000</v>
      </c>
      <c r="U258" s="37">
        <f>ROUNDDOWN((T258-145)/(F258*6), 0)</f>
        <v>3</v>
      </c>
      <c r="V258" s="50"/>
    </row>
    <row r="259" spans="1:22" ht="110.1" customHeight="1" x14ac:dyDescent="0.3">
      <c r="A259" s="56"/>
      <c r="B259" s="29"/>
      <c r="C259" s="29"/>
      <c r="D259" s="29"/>
      <c r="E259" s="75"/>
      <c r="F259" s="1">
        <v>93</v>
      </c>
      <c r="G259" s="1" t="s">
        <v>30</v>
      </c>
      <c r="H259" s="47"/>
      <c r="I259" s="27"/>
      <c r="J259" s="31">
        <v>12</v>
      </c>
      <c r="K259" s="31">
        <v>1550</v>
      </c>
      <c r="L259" s="32">
        <f>ROUNDDOWN((K259-145)/(F259*6), 0)</f>
        <v>2</v>
      </c>
      <c r="M259" s="64"/>
      <c r="N259" s="34">
        <v>12</v>
      </c>
      <c r="O259" s="34">
        <v>2700</v>
      </c>
      <c r="P259" s="35">
        <f>ROUNDDOWN((O259-145)/(F259*6), 0)</f>
        <v>4</v>
      </c>
      <c r="Q259" s="50"/>
      <c r="R259" s="22"/>
      <c r="S259" s="36">
        <v>6</v>
      </c>
      <c r="T259" s="36">
        <v>2000</v>
      </c>
      <c r="U259" s="37">
        <f>ROUNDDOWN((T259-145)/(F259*6), 0)</f>
        <v>3</v>
      </c>
      <c r="V259" s="50"/>
    </row>
    <row r="260" spans="1:22" ht="25.2" customHeight="1" x14ac:dyDescent="0.3">
      <c r="A260" s="78"/>
    </row>
    <row r="261" spans="1:22" ht="25.2" customHeight="1" x14ac:dyDescent="0.3">
      <c r="A261" s="79"/>
    </row>
    <row r="262" spans="1:22" ht="25.2" customHeight="1" x14ac:dyDescent="0.3">
      <c r="A262" s="79"/>
    </row>
    <row r="263" spans="1:22" ht="25.2" customHeight="1" x14ac:dyDescent="0.3">
      <c r="A263" s="79"/>
    </row>
    <row r="264" spans="1:22" ht="25.2" customHeight="1" x14ac:dyDescent="0.3">
      <c r="A264" s="79"/>
    </row>
    <row r="265" spans="1:22" ht="25.2" customHeight="1" x14ac:dyDescent="0.3">
      <c r="A265" s="79"/>
    </row>
    <row r="266" spans="1:22" ht="25.2" customHeight="1" x14ac:dyDescent="0.3">
      <c r="A266" s="79"/>
    </row>
    <row r="267" spans="1:22" ht="45" customHeight="1" x14ac:dyDescent="0.3">
      <c r="A267" s="28">
        <v>23</v>
      </c>
      <c r="B267" s="29" t="s">
        <v>51</v>
      </c>
      <c r="C267" s="29"/>
      <c r="D267" s="29">
        <v>50</v>
      </c>
      <c r="E267" s="29">
        <v>107</v>
      </c>
      <c r="F267" s="1">
        <v>87</v>
      </c>
      <c r="G267" s="1" t="s">
        <v>47</v>
      </c>
      <c r="H267" s="30">
        <v>60</v>
      </c>
      <c r="I267" s="27"/>
      <c r="J267" s="31">
        <v>8</v>
      </c>
      <c r="K267" s="31">
        <v>1400</v>
      </c>
      <c r="L267" s="32">
        <f t="shared" ref="L267:L274" si="59">(K267-145)/(F267*5)</f>
        <v>2.8850574712643677</v>
      </c>
      <c r="M267" s="33"/>
      <c r="N267" s="34">
        <v>8</v>
      </c>
      <c r="O267" s="34">
        <v>2700</v>
      </c>
      <c r="P267" s="35">
        <f t="shared" ref="P267:P274" si="60">ROUNDDOWN((O267-145)/(F267*5), 0)</f>
        <v>5</v>
      </c>
      <c r="Q267" s="50" t="e" vm="5">
        <v>#VALUE!</v>
      </c>
      <c r="R267" s="26"/>
      <c r="S267" s="36">
        <v>4</v>
      </c>
      <c r="T267" s="36">
        <v>2000</v>
      </c>
      <c r="U267" s="37">
        <f t="shared" ref="U267:U274" si="61">ROUNDDOWN((T267-145)/(F267*5), 0)</f>
        <v>4</v>
      </c>
      <c r="V267" s="50" t="e" vm="6">
        <v>#VALUE!</v>
      </c>
    </row>
    <row r="268" spans="1:22" ht="45" customHeight="1" x14ac:dyDescent="0.3">
      <c r="A268" s="28"/>
      <c r="B268" s="29"/>
      <c r="C268" s="29"/>
      <c r="D268" s="29"/>
      <c r="E268" s="29"/>
      <c r="F268" s="1">
        <v>90</v>
      </c>
      <c r="G268" s="1" t="s">
        <v>38</v>
      </c>
      <c r="H268" s="45"/>
      <c r="I268" s="27"/>
      <c r="J268" s="31">
        <v>8</v>
      </c>
      <c r="K268" s="31">
        <v>1400</v>
      </c>
      <c r="L268" s="32">
        <f t="shared" si="59"/>
        <v>2.7888888888888888</v>
      </c>
      <c r="M268" s="64"/>
      <c r="N268" s="34">
        <v>8</v>
      </c>
      <c r="O268" s="34">
        <v>2700</v>
      </c>
      <c r="P268" s="35">
        <f t="shared" si="60"/>
        <v>5</v>
      </c>
      <c r="Q268" s="50"/>
      <c r="R268" s="22"/>
      <c r="S268" s="36">
        <v>4</v>
      </c>
      <c r="T268" s="36">
        <v>2000</v>
      </c>
      <c r="U268" s="37">
        <f t="shared" si="61"/>
        <v>4</v>
      </c>
      <c r="V268" s="50"/>
    </row>
    <row r="269" spans="1:22" ht="45" customHeight="1" x14ac:dyDescent="0.3">
      <c r="A269" s="28"/>
      <c r="B269" s="29"/>
      <c r="C269" s="29"/>
      <c r="D269" s="29"/>
      <c r="E269" s="29"/>
      <c r="F269" s="1">
        <v>93</v>
      </c>
      <c r="G269" s="1" t="s">
        <v>30</v>
      </c>
      <c r="H269" s="45"/>
      <c r="I269" s="27"/>
      <c r="J269" s="31">
        <v>8</v>
      </c>
      <c r="K269" s="31">
        <v>1400</v>
      </c>
      <c r="L269" s="32">
        <f t="shared" si="59"/>
        <v>2.6989247311827955</v>
      </c>
      <c r="M269" s="64"/>
      <c r="N269" s="34">
        <v>8</v>
      </c>
      <c r="O269" s="34">
        <v>2700</v>
      </c>
      <c r="P269" s="35">
        <f t="shared" si="60"/>
        <v>5</v>
      </c>
      <c r="Q269" s="50"/>
      <c r="R269" s="22"/>
      <c r="S269" s="36">
        <v>4</v>
      </c>
      <c r="T269" s="36">
        <v>2000</v>
      </c>
      <c r="U269" s="37">
        <f t="shared" si="61"/>
        <v>3</v>
      </c>
      <c r="V269" s="50"/>
    </row>
    <row r="270" spans="1:22" ht="45" customHeight="1" x14ac:dyDescent="0.3">
      <c r="A270" s="28"/>
      <c r="B270" s="29"/>
      <c r="C270" s="29"/>
      <c r="D270" s="29"/>
      <c r="E270" s="29"/>
      <c r="F270" s="1">
        <v>96</v>
      </c>
      <c r="G270" s="1" t="s">
        <v>31</v>
      </c>
      <c r="H270" s="45"/>
      <c r="I270" s="27"/>
      <c r="J270" s="31">
        <v>8</v>
      </c>
      <c r="K270" s="31">
        <v>1400</v>
      </c>
      <c r="L270" s="32">
        <f t="shared" si="59"/>
        <v>2.6145833333333335</v>
      </c>
      <c r="M270" s="64"/>
      <c r="N270" s="34">
        <v>8</v>
      </c>
      <c r="O270" s="34">
        <v>2700</v>
      </c>
      <c r="P270" s="35">
        <f t="shared" si="60"/>
        <v>5</v>
      </c>
      <c r="Q270" s="50"/>
      <c r="R270" s="22"/>
      <c r="S270" s="36">
        <v>4</v>
      </c>
      <c r="T270" s="36">
        <v>2000</v>
      </c>
      <c r="U270" s="37">
        <f t="shared" si="61"/>
        <v>3</v>
      </c>
      <c r="V270" s="50"/>
    </row>
    <row r="271" spans="1:22" ht="45" customHeight="1" x14ac:dyDescent="0.3">
      <c r="A271" s="28"/>
      <c r="B271" s="29"/>
      <c r="C271" s="29"/>
      <c r="D271" s="29"/>
      <c r="E271" s="29"/>
      <c r="F271" s="1">
        <v>99</v>
      </c>
      <c r="G271" s="1" t="s">
        <v>32</v>
      </c>
      <c r="H271" s="45"/>
      <c r="I271" s="27"/>
      <c r="J271" s="31">
        <v>8</v>
      </c>
      <c r="K271" s="31">
        <v>1400</v>
      </c>
      <c r="L271" s="32">
        <f t="shared" si="59"/>
        <v>2.5353535353535355</v>
      </c>
      <c r="M271" s="64"/>
      <c r="N271" s="34">
        <v>8</v>
      </c>
      <c r="O271" s="34">
        <v>2700</v>
      </c>
      <c r="P271" s="35">
        <f t="shared" si="60"/>
        <v>5</v>
      </c>
      <c r="Q271" s="50"/>
      <c r="R271" s="22"/>
      <c r="S271" s="36">
        <v>4</v>
      </c>
      <c r="T271" s="36">
        <v>2000</v>
      </c>
      <c r="U271" s="37">
        <f t="shared" si="61"/>
        <v>3</v>
      </c>
      <c r="V271" s="50"/>
    </row>
    <row r="272" spans="1:22" ht="45" customHeight="1" x14ac:dyDescent="0.3">
      <c r="A272" s="28"/>
      <c r="B272" s="29"/>
      <c r="C272" s="29"/>
      <c r="D272" s="29"/>
      <c r="E272" s="29"/>
      <c r="F272" s="1">
        <v>103</v>
      </c>
      <c r="G272" s="1" t="s">
        <v>33</v>
      </c>
      <c r="H272" s="45"/>
      <c r="I272" s="27"/>
      <c r="J272" s="31">
        <v>8</v>
      </c>
      <c r="K272" s="31">
        <v>1400</v>
      </c>
      <c r="L272" s="32">
        <f t="shared" si="59"/>
        <v>2.436893203883495</v>
      </c>
      <c r="M272" s="64"/>
      <c r="N272" s="34">
        <v>8</v>
      </c>
      <c r="O272" s="34">
        <v>2700</v>
      </c>
      <c r="P272" s="35">
        <f t="shared" si="60"/>
        <v>4</v>
      </c>
      <c r="Q272" s="50"/>
      <c r="R272" s="22"/>
      <c r="S272" s="36">
        <v>4</v>
      </c>
      <c r="T272" s="36">
        <v>2000</v>
      </c>
      <c r="U272" s="37">
        <f t="shared" si="61"/>
        <v>3</v>
      </c>
      <c r="V272" s="50"/>
    </row>
    <row r="273" spans="1:22" ht="45" customHeight="1" x14ac:dyDescent="0.3">
      <c r="A273" s="28"/>
      <c r="B273" s="29"/>
      <c r="C273" s="29"/>
      <c r="D273" s="29"/>
      <c r="E273" s="29"/>
      <c r="F273" s="1">
        <v>107</v>
      </c>
      <c r="G273" s="1" t="s">
        <v>34</v>
      </c>
      <c r="H273" s="45"/>
      <c r="I273" s="27"/>
      <c r="J273" s="31">
        <v>8</v>
      </c>
      <c r="K273" s="31">
        <v>1400</v>
      </c>
      <c r="L273" s="32">
        <f t="shared" si="59"/>
        <v>2.3457943925233646</v>
      </c>
      <c r="M273" s="64"/>
      <c r="N273" s="34">
        <v>8</v>
      </c>
      <c r="O273" s="34">
        <v>2700</v>
      </c>
      <c r="P273" s="35">
        <f t="shared" si="60"/>
        <v>4</v>
      </c>
      <c r="Q273" s="50"/>
      <c r="S273" s="36">
        <v>4</v>
      </c>
      <c r="T273" s="36">
        <v>2000</v>
      </c>
      <c r="U273" s="37">
        <f t="shared" si="61"/>
        <v>3</v>
      </c>
      <c r="V273" s="50"/>
    </row>
    <row r="274" spans="1:22" ht="45" customHeight="1" x14ac:dyDescent="0.3">
      <c r="A274" s="28"/>
      <c r="B274" s="29"/>
      <c r="C274" s="29"/>
      <c r="D274" s="29"/>
      <c r="E274" s="29"/>
      <c r="F274" s="1">
        <v>112</v>
      </c>
      <c r="G274" s="1" t="s">
        <v>35</v>
      </c>
      <c r="H274" s="47"/>
      <c r="I274" s="27"/>
      <c r="J274" s="31">
        <v>8</v>
      </c>
      <c r="K274" s="31">
        <v>1400</v>
      </c>
      <c r="L274" s="32">
        <f t="shared" si="59"/>
        <v>2.2410714285714284</v>
      </c>
      <c r="M274" s="64"/>
      <c r="N274" s="34">
        <v>8</v>
      </c>
      <c r="O274" s="34">
        <v>2700</v>
      </c>
      <c r="P274" s="35">
        <f t="shared" si="60"/>
        <v>4</v>
      </c>
      <c r="Q274" s="50"/>
      <c r="S274" s="36">
        <v>4</v>
      </c>
      <c r="T274" s="36">
        <v>2000</v>
      </c>
      <c r="U274" s="37">
        <f t="shared" si="61"/>
        <v>3</v>
      </c>
      <c r="V274" s="50"/>
    </row>
    <row r="275" spans="1:22" ht="26.25" customHeight="1" x14ac:dyDescent="0.3">
      <c r="A275" s="28"/>
    </row>
    <row r="276" spans="1:22" ht="108.75" customHeight="1" x14ac:dyDescent="0.3">
      <c r="A276" s="28"/>
      <c r="B276" s="29" t="s">
        <v>61</v>
      </c>
      <c r="C276" s="29"/>
      <c r="D276" s="29">
        <v>60</v>
      </c>
      <c r="E276" s="75">
        <v>107</v>
      </c>
      <c r="F276" s="1">
        <v>87</v>
      </c>
      <c r="G276" s="1" t="s">
        <v>62</v>
      </c>
      <c r="H276" s="30">
        <v>50</v>
      </c>
      <c r="I276" s="27"/>
      <c r="J276" s="31">
        <v>8</v>
      </c>
      <c r="K276" s="31">
        <v>1500</v>
      </c>
      <c r="L276" s="32">
        <f>(K276-145)/(F276*6)</f>
        <v>2.5957854406130267</v>
      </c>
      <c r="M276" s="80"/>
      <c r="N276" s="34">
        <v>8</v>
      </c>
      <c r="O276" s="34">
        <v>2700</v>
      </c>
      <c r="P276" s="35">
        <f>ROUNDDOWN((O276-145)/(F276*6), 0)</f>
        <v>4</v>
      </c>
      <c r="Q276" s="72" t="e" vm="7">
        <v>#VALUE!</v>
      </c>
      <c r="R276" s="26"/>
      <c r="S276" s="36">
        <v>4</v>
      </c>
      <c r="T276" s="36">
        <v>2000</v>
      </c>
      <c r="U276" s="37">
        <f>ROUNDDOWN((T276-145)/(F276*6), 0)</f>
        <v>3</v>
      </c>
      <c r="V276" s="72" t="e" vm="8">
        <v>#VALUE!</v>
      </c>
    </row>
    <row r="277" spans="1:22" ht="126" customHeight="1" x14ac:dyDescent="0.3">
      <c r="A277" s="28"/>
      <c r="B277" s="29"/>
      <c r="C277" s="29"/>
      <c r="D277" s="29"/>
      <c r="E277" s="75"/>
      <c r="F277" s="1">
        <v>90</v>
      </c>
      <c r="G277" s="1" t="s">
        <v>38</v>
      </c>
      <c r="H277" s="45"/>
      <c r="I277" s="27"/>
      <c r="J277" s="31">
        <v>8</v>
      </c>
      <c r="K277" s="31">
        <v>1500</v>
      </c>
      <c r="L277" s="32">
        <f>K277/(F277*6)</f>
        <v>2.7777777777777777</v>
      </c>
      <c r="M277" s="81"/>
      <c r="N277" s="34">
        <v>8</v>
      </c>
      <c r="O277" s="34">
        <v>2700</v>
      </c>
      <c r="P277" s="35">
        <f>ROUNDDOWN((O277-145)/(F277*6), 0)</f>
        <v>4</v>
      </c>
      <c r="Q277" s="73"/>
      <c r="R277" s="22"/>
      <c r="S277" s="36">
        <v>4</v>
      </c>
      <c r="T277" s="36">
        <v>2000</v>
      </c>
      <c r="U277" s="37">
        <f>ROUNDDOWN((T277-145)/(F277*6), 0)</f>
        <v>3</v>
      </c>
      <c r="V277" s="73"/>
    </row>
    <row r="278" spans="1:22" ht="123" customHeight="1" x14ac:dyDescent="0.3">
      <c r="A278" s="28"/>
      <c r="B278" s="29"/>
      <c r="C278" s="29"/>
      <c r="D278" s="29"/>
      <c r="E278" s="75"/>
      <c r="F278" s="1">
        <v>93</v>
      </c>
      <c r="G278" s="1" t="s">
        <v>30</v>
      </c>
      <c r="H278" s="47"/>
      <c r="I278" s="27"/>
      <c r="J278" s="31">
        <v>8</v>
      </c>
      <c r="K278" s="31">
        <v>1500</v>
      </c>
      <c r="L278" s="32">
        <f>K278/(F278*6)</f>
        <v>2.6881720430107525</v>
      </c>
      <c r="M278" s="81"/>
      <c r="N278" s="34">
        <v>8</v>
      </c>
      <c r="O278" s="34">
        <v>2700</v>
      </c>
      <c r="P278" s="35">
        <f>ROUNDDOWN((O278-145)/(F278*6), 0)</f>
        <v>4</v>
      </c>
      <c r="Q278" s="74"/>
      <c r="R278" s="22"/>
      <c r="S278" s="36">
        <v>4</v>
      </c>
      <c r="T278" s="36">
        <v>2000</v>
      </c>
      <c r="U278" s="37">
        <f>ROUNDDOWN((T278-145)/(F278*6), 0)</f>
        <v>3</v>
      </c>
      <c r="V278" s="74"/>
    </row>
    <row r="279" spans="1:22" ht="25.2" customHeight="1" x14ac:dyDescent="0.3"/>
    <row r="280" spans="1:22" ht="25.2" customHeight="1" x14ac:dyDescent="0.3"/>
  </sheetData>
  <mergeCells count="312">
    <mergeCell ref="Q267:Q274"/>
    <mergeCell ref="V267:V274"/>
    <mergeCell ref="Q276:Q278"/>
    <mergeCell ref="V276:V278"/>
    <mergeCell ref="Q257:Q259"/>
    <mergeCell ref="V257:V259"/>
    <mergeCell ref="Y37:Y41"/>
    <mergeCell ref="Z4:Z8"/>
    <mergeCell ref="Z10:Z14"/>
    <mergeCell ref="Z16:Z20"/>
    <mergeCell ref="Z22:Z26"/>
    <mergeCell ref="Z28:Z32"/>
    <mergeCell ref="Z37:Z41"/>
    <mergeCell ref="Y16:Y20"/>
    <mergeCell ref="X10:X14"/>
    <mergeCell ref="X16:X20"/>
    <mergeCell ref="X22:X26"/>
    <mergeCell ref="X28:X32"/>
    <mergeCell ref="X37:X41"/>
    <mergeCell ref="Q239:Q246"/>
    <mergeCell ref="V239:V246"/>
    <mergeCell ref="Q230:Q237"/>
    <mergeCell ref="V230:V237"/>
    <mergeCell ref="Q220:Q227"/>
    <mergeCell ref="AT4:AT8"/>
    <mergeCell ref="AH10:AH14"/>
    <mergeCell ref="AH16:AH20"/>
    <mergeCell ref="Q248:Q255"/>
    <mergeCell ref="V248:V255"/>
    <mergeCell ref="AL4:AL8"/>
    <mergeCell ref="AL10:AL14"/>
    <mergeCell ref="AL16:AL20"/>
    <mergeCell ref="AK35:AS35"/>
    <mergeCell ref="AJ16:AJ20"/>
    <mergeCell ref="Y28:Y32"/>
    <mergeCell ref="AH37:AH41"/>
    <mergeCell ref="AI37:AI41"/>
    <mergeCell ref="AH22:AH26"/>
    <mergeCell ref="AH28:AH32"/>
    <mergeCell ref="Y35:AG35"/>
    <mergeCell ref="Y22:Y26"/>
    <mergeCell ref="X4:X8"/>
    <mergeCell ref="V220:V227"/>
    <mergeCell ref="Q210:Q217"/>
    <mergeCell ref="Q201:Q208"/>
    <mergeCell ref="V201:V208"/>
    <mergeCell ref="Q192:Q199"/>
    <mergeCell ref="V192:V199"/>
    <mergeCell ref="E62:E66"/>
    <mergeCell ref="B110:B117"/>
    <mergeCell ref="E94:E100"/>
    <mergeCell ref="B102:B108"/>
    <mergeCell ref="C102:C108"/>
    <mergeCell ref="D102:D108"/>
    <mergeCell ref="E102:E108"/>
    <mergeCell ref="B86:B92"/>
    <mergeCell ref="E28:E32"/>
    <mergeCell ref="B35:P35"/>
    <mergeCell ref="B94:B100"/>
    <mergeCell ref="D94:D100"/>
    <mergeCell ref="C94:C100"/>
    <mergeCell ref="D46:D50"/>
    <mergeCell ref="E46:E50"/>
    <mergeCell ref="B53:P53"/>
    <mergeCell ref="D62:D66"/>
    <mergeCell ref="H46:H50"/>
    <mergeCell ref="H56:H60"/>
    <mergeCell ref="H62:H66"/>
    <mergeCell ref="H68:H72"/>
    <mergeCell ref="H86:H92"/>
    <mergeCell ref="H94:H100"/>
    <mergeCell ref="H102:H108"/>
    <mergeCell ref="B119:B126"/>
    <mergeCell ref="C119:C126"/>
    <mergeCell ref="C174:C181"/>
    <mergeCell ref="D174:D181"/>
    <mergeCell ref="E174:E181"/>
    <mergeCell ref="B75:P75"/>
    <mergeCell ref="D119:D126"/>
    <mergeCell ref="E119:E126"/>
    <mergeCell ref="C110:C117"/>
    <mergeCell ref="D110:D117"/>
    <mergeCell ref="E110:E117"/>
    <mergeCell ref="B128:B135"/>
    <mergeCell ref="C128:C135"/>
    <mergeCell ref="D128:D135"/>
    <mergeCell ref="E128:E135"/>
    <mergeCell ref="B137:B144"/>
    <mergeCell ref="C137:C144"/>
    <mergeCell ref="D137:D144"/>
    <mergeCell ref="E137:E144"/>
    <mergeCell ref="B146:B153"/>
    <mergeCell ref="C146:C153"/>
    <mergeCell ref="D146:D153"/>
    <mergeCell ref="E146:E153"/>
    <mergeCell ref="H77:H84"/>
    <mergeCell ref="AK1:AS1"/>
    <mergeCell ref="Y4:Y8"/>
    <mergeCell ref="AK4:AK8"/>
    <mergeCell ref="AK10:AK14"/>
    <mergeCell ref="Y10:Y14"/>
    <mergeCell ref="AJ4:AJ8"/>
    <mergeCell ref="AJ10:AJ14"/>
    <mergeCell ref="AH4:AH8"/>
    <mergeCell ref="AI4:AI8"/>
    <mergeCell ref="AM4:AM8"/>
    <mergeCell ref="AM10:AM14"/>
    <mergeCell ref="B201:B208"/>
    <mergeCell ref="C201:C208"/>
    <mergeCell ref="D201:D208"/>
    <mergeCell ref="E201:E208"/>
    <mergeCell ref="Y1:AG1"/>
    <mergeCell ref="B16:B20"/>
    <mergeCell ref="C16:C20"/>
    <mergeCell ref="D16:D20"/>
    <mergeCell ref="E16:E20"/>
    <mergeCell ref="B1:P1"/>
    <mergeCell ref="B4:B8"/>
    <mergeCell ref="C4:C8"/>
    <mergeCell ref="D4:D8"/>
    <mergeCell ref="E4:E8"/>
    <mergeCell ref="B10:B14"/>
    <mergeCell ref="C10:C14"/>
    <mergeCell ref="B183:B190"/>
    <mergeCell ref="C183:C190"/>
    <mergeCell ref="D183:D190"/>
    <mergeCell ref="E183:E190"/>
    <mergeCell ref="B174:B181"/>
    <mergeCell ref="B44:P44"/>
    <mergeCell ref="B46:B50"/>
    <mergeCell ref="C46:C50"/>
    <mergeCell ref="B276:B278"/>
    <mergeCell ref="C276:C278"/>
    <mergeCell ref="D267:D274"/>
    <mergeCell ref="E267:E274"/>
    <mergeCell ref="B220:B227"/>
    <mergeCell ref="C220:C227"/>
    <mergeCell ref="B210:B217"/>
    <mergeCell ref="C210:C217"/>
    <mergeCell ref="D210:D217"/>
    <mergeCell ref="E210:E217"/>
    <mergeCell ref="B248:B255"/>
    <mergeCell ref="C248:C255"/>
    <mergeCell ref="D248:D255"/>
    <mergeCell ref="E248:E255"/>
    <mergeCell ref="B230:B237"/>
    <mergeCell ref="C230:C237"/>
    <mergeCell ref="D276:D278"/>
    <mergeCell ref="E276:E278"/>
    <mergeCell ref="B257:B259"/>
    <mergeCell ref="D239:D246"/>
    <mergeCell ref="E239:E246"/>
    <mergeCell ref="D220:D227"/>
    <mergeCell ref="E220:E227"/>
    <mergeCell ref="C257:C259"/>
    <mergeCell ref="B192:B199"/>
    <mergeCell ref="C192:C199"/>
    <mergeCell ref="D192:D199"/>
    <mergeCell ref="E192:E199"/>
    <mergeCell ref="B155:B162"/>
    <mergeCell ref="C155:C162"/>
    <mergeCell ref="D155:D162"/>
    <mergeCell ref="E155:E162"/>
    <mergeCell ref="B164:B171"/>
    <mergeCell ref="C164:C171"/>
    <mergeCell ref="D164:D171"/>
    <mergeCell ref="E164:E171"/>
    <mergeCell ref="D257:D259"/>
    <mergeCell ref="E257:E259"/>
    <mergeCell ref="B267:B274"/>
    <mergeCell ref="C267:C274"/>
    <mergeCell ref="D230:D237"/>
    <mergeCell ref="E230:E237"/>
    <mergeCell ref="B239:B246"/>
    <mergeCell ref="C239:C246"/>
    <mergeCell ref="A56:A60"/>
    <mergeCell ref="A62:A66"/>
    <mergeCell ref="A68:A72"/>
    <mergeCell ref="B62:B66"/>
    <mergeCell ref="B77:B84"/>
    <mergeCell ref="C77:C84"/>
    <mergeCell ref="D77:D84"/>
    <mergeCell ref="E77:E84"/>
    <mergeCell ref="B68:B72"/>
    <mergeCell ref="C68:C72"/>
    <mergeCell ref="D68:D72"/>
    <mergeCell ref="E68:E72"/>
    <mergeCell ref="C56:C60"/>
    <mergeCell ref="D56:D60"/>
    <mergeCell ref="E56:E60"/>
    <mergeCell ref="C62:C66"/>
    <mergeCell ref="A77:A91"/>
    <mergeCell ref="A94:A100"/>
    <mergeCell ref="A102:A116"/>
    <mergeCell ref="C86:C92"/>
    <mergeCell ref="D86:D92"/>
    <mergeCell ref="E86:E92"/>
    <mergeCell ref="B56:B60"/>
    <mergeCell ref="D10:D14"/>
    <mergeCell ref="E10:E14"/>
    <mergeCell ref="B22:B26"/>
    <mergeCell ref="C22:C26"/>
    <mergeCell ref="D22:D26"/>
    <mergeCell ref="E22:E26"/>
    <mergeCell ref="B37:B41"/>
    <mergeCell ref="C37:C41"/>
    <mergeCell ref="D37:D41"/>
    <mergeCell ref="E37:E41"/>
    <mergeCell ref="B28:B32"/>
    <mergeCell ref="C28:C32"/>
    <mergeCell ref="D28:D32"/>
    <mergeCell ref="A4:A20"/>
    <mergeCell ref="A22:A32"/>
    <mergeCell ref="A37:A41"/>
    <mergeCell ref="A46:A50"/>
    <mergeCell ref="A220:A226"/>
    <mergeCell ref="A230:A236"/>
    <mergeCell ref="A201:A216"/>
    <mergeCell ref="A239:A246"/>
    <mergeCell ref="A248:A255"/>
    <mergeCell ref="A257:A259"/>
    <mergeCell ref="A267:A278"/>
    <mergeCell ref="A119:A125"/>
    <mergeCell ref="A128:A134"/>
    <mergeCell ref="A137:A143"/>
    <mergeCell ref="A146:A152"/>
    <mergeCell ref="A155:A161"/>
    <mergeCell ref="A164:A170"/>
    <mergeCell ref="A174:A180"/>
    <mergeCell ref="A183:A189"/>
    <mergeCell ref="A192:A198"/>
    <mergeCell ref="Q183:Q190"/>
    <mergeCell ref="V183:V190"/>
    <mergeCell ref="Q174:Q181"/>
    <mergeCell ref="V174:V181"/>
    <mergeCell ref="Q164:Q171"/>
    <mergeCell ref="V164:V171"/>
    <mergeCell ref="V155:V162"/>
    <mergeCell ref="Q155:Q162"/>
    <mergeCell ref="V146:V153"/>
    <mergeCell ref="Q146:Q153"/>
    <mergeCell ref="V137:V144"/>
    <mergeCell ref="Q137:Q144"/>
    <mergeCell ref="V128:V135"/>
    <mergeCell ref="Q128:Q135"/>
    <mergeCell ref="V119:V126"/>
    <mergeCell ref="Q119:Q126"/>
    <mergeCell ref="V94:V100"/>
    <mergeCell ref="Q94:Q100"/>
    <mergeCell ref="Q102:Q108"/>
    <mergeCell ref="Q110:Q117"/>
    <mergeCell ref="V102:V108"/>
    <mergeCell ref="V110:V117"/>
    <mergeCell ref="AT10:AT14"/>
    <mergeCell ref="V16:V20"/>
    <mergeCell ref="Q16:Q20"/>
    <mergeCell ref="AT16:AT20"/>
    <mergeCell ref="V28:V32"/>
    <mergeCell ref="Q28:Q32"/>
    <mergeCell ref="V22:V26"/>
    <mergeCell ref="Q22:Q26"/>
    <mergeCell ref="V46:V50"/>
    <mergeCell ref="V37:V41"/>
    <mergeCell ref="Q46:Q50"/>
    <mergeCell ref="Q37:Q41"/>
    <mergeCell ref="AM16:AM20"/>
    <mergeCell ref="AA10:AA14"/>
    <mergeCell ref="AA4:AA8"/>
    <mergeCell ref="AA28:AA32"/>
    <mergeCell ref="AA22:AA26"/>
    <mergeCell ref="AA16:AA20"/>
    <mergeCell ref="AA37:AA41"/>
    <mergeCell ref="V86:V92"/>
    <mergeCell ref="Q86:Q92"/>
    <mergeCell ref="V77:V84"/>
    <mergeCell ref="Q77:Q84"/>
    <mergeCell ref="V4:V8"/>
    <mergeCell ref="Q4:Q8"/>
    <mergeCell ref="V10:V14"/>
    <mergeCell ref="Q10:Q14"/>
    <mergeCell ref="V56:V60"/>
    <mergeCell ref="Q56:Q60"/>
    <mergeCell ref="V68:V72"/>
    <mergeCell ref="V62:V66"/>
    <mergeCell ref="H4:H8"/>
    <mergeCell ref="H10:H14"/>
    <mergeCell ref="H16:H20"/>
    <mergeCell ref="H22:H26"/>
    <mergeCell ref="H28:H32"/>
    <mergeCell ref="H37:H41"/>
    <mergeCell ref="AK16:AK20"/>
    <mergeCell ref="H110:H117"/>
    <mergeCell ref="H119:H126"/>
    <mergeCell ref="Q68:Q72"/>
    <mergeCell ref="Q62:Q66"/>
    <mergeCell ref="H128:H135"/>
    <mergeCell ref="H137:H144"/>
    <mergeCell ref="H146:H153"/>
    <mergeCell ref="H155:H162"/>
    <mergeCell ref="H164:H171"/>
    <mergeCell ref="H174:H181"/>
    <mergeCell ref="H183:H190"/>
    <mergeCell ref="H276:H278"/>
    <mergeCell ref="H192:H199"/>
    <mergeCell ref="H201:H208"/>
    <mergeCell ref="H210:H217"/>
    <mergeCell ref="H220:H227"/>
    <mergeCell ref="H230:H237"/>
    <mergeCell ref="H239:H246"/>
    <mergeCell ref="H248:H255"/>
    <mergeCell ref="H257:H259"/>
    <mergeCell ref="H267:H274"/>
  </mergeCells>
  <phoneticPr fontId="1" type="noConversion"/>
  <pageMargins left="0.25" right="0.25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4" shapeId="3289" r:id="rId4">
          <objectPr defaultSize="0" autoPict="0" r:id="rId5">
            <anchor moveWithCells="1">
              <from>
                <xdr:col>24</xdr:col>
                <xdr:colOff>213360</xdr:colOff>
                <xdr:row>4</xdr:row>
                <xdr:rowOff>7620</xdr:rowOff>
              </from>
              <to>
                <xdr:col>24</xdr:col>
                <xdr:colOff>1600200</xdr:colOff>
                <xdr:row>5</xdr:row>
                <xdr:rowOff>266700</xdr:rowOff>
              </to>
            </anchor>
          </objectPr>
        </oleObject>
      </mc:Choice>
      <mc:Fallback>
        <oleObject progId="CorelDraw.Graphic.24" shapeId="3289" r:id="rId4"/>
      </mc:Fallback>
    </mc:AlternateContent>
    <mc:AlternateContent xmlns:mc="http://schemas.openxmlformats.org/markup-compatibility/2006">
      <mc:Choice Requires="x14">
        <oleObject progId="CorelDraw.Graphic.24" shapeId="3290" r:id="rId6">
          <objectPr defaultSize="0" autoPict="0" r:id="rId7">
            <anchor moveWithCells="1">
              <from>
                <xdr:col>36</xdr:col>
                <xdr:colOff>76200</xdr:colOff>
                <xdr:row>3</xdr:row>
                <xdr:rowOff>106680</xdr:rowOff>
              </from>
              <to>
                <xdr:col>36</xdr:col>
                <xdr:colOff>1714500</xdr:colOff>
                <xdr:row>4</xdr:row>
                <xdr:rowOff>647700</xdr:rowOff>
              </to>
            </anchor>
          </objectPr>
        </oleObject>
      </mc:Choice>
      <mc:Fallback>
        <oleObject progId="CorelDraw.Graphic.24" shapeId="3290" r:id="rId6"/>
      </mc:Fallback>
    </mc:AlternateContent>
    <mc:AlternateContent xmlns:mc="http://schemas.openxmlformats.org/markup-compatibility/2006">
      <mc:Choice Requires="x14">
        <oleObject progId="CorelDraw.Graphic.24" shapeId="3291" r:id="rId8">
          <objectPr defaultSize="0" autoPict="0" r:id="rId9">
            <anchor moveWithCells="1">
              <from>
                <xdr:col>24</xdr:col>
                <xdr:colOff>274320</xdr:colOff>
                <xdr:row>15</xdr:row>
                <xdr:rowOff>68580</xdr:rowOff>
              </from>
              <to>
                <xdr:col>24</xdr:col>
                <xdr:colOff>1409700</xdr:colOff>
                <xdr:row>16</xdr:row>
                <xdr:rowOff>381000</xdr:rowOff>
              </to>
            </anchor>
          </objectPr>
        </oleObject>
      </mc:Choice>
      <mc:Fallback>
        <oleObject progId="CorelDraw.Graphic.24" shapeId="3291" r:id="rId8"/>
      </mc:Fallback>
    </mc:AlternateContent>
    <mc:AlternateContent xmlns:mc="http://schemas.openxmlformats.org/markup-compatibility/2006">
      <mc:Choice Requires="x14">
        <oleObject progId="CorelDraw.Graphic.24" shapeId="3292" r:id="rId10">
          <objectPr defaultSize="0" autoPict="0" r:id="rId11">
            <anchor moveWithCells="1">
              <from>
                <xdr:col>36</xdr:col>
                <xdr:colOff>60960</xdr:colOff>
                <xdr:row>15</xdr:row>
                <xdr:rowOff>121920</xdr:rowOff>
              </from>
              <to>
                <xdr:col>36</xdr:col>
                <xdr:colOff>1714500</xdr:colOff>
                <xdr:row>16</xdr:row>
                <xdr:rowOff>312420</xdr:rowOff>
              </to>
            </anchor>
          </objectPr>
        </oleObject>
      </mc:Choice>
      <mc:Fallback>
        <oleObject progId="CorelDraw.Graphic.24" shapeId="3292" r:id="rId10"/>
      </mc:Fallback>
    </mc:AlternateContent>
    <mc:AlternateContent xmlns:mc="http://schemas.openxmlformats.org/markup-compatibility/2006">
      <mc:Choice Requires="x14">
        <oleObject progId="CorelDraw.Graphic.24" shapeId="3296" r:id="rId12">
          <objectPr defaultSize="0" autoPict="0" r:id="rId5">
            <anchor moveWithCells="1">
              <from>
                <xdr:col>24</xdr:col>
                <xdr:colOff>198120</xdr:colOff>
                <xdr:row>27</xdr:row>
                <xdr:rowOff>175260</xdr:rowOff>
              </from>
              <to>
                <xdr:col>24</xdr:col>
                <xdr:colOff>1600200</xdr:colOff>
                <xdr:row>28</xdr:row>
                <xdr:rowOff>190500</xdr:rowOff>
              </to>
            </anchor>
          </objectPr>
        </oleObject>
      </mc:Choice>
      <mc:Fallback>
        <oleObject progId="CorelDraw.Graphic.24" shapeId="3296" r:id="rId12"/>
      </mc:Fallback>
    </mc:AlternateContent>
    <mc:AlternateContent xmlns:mc="http://schemas.openxmlformats.org/markup-compatibility/2006">
      <mc:Choice Requires="x14">
        <oleObject progId="CorelDraw.Graphic.24" shapeId="3300" r:id="rId13">
          <objectPr defaultSize="0" autoPict="0" r:id="rId5">
            <anchor moveWithCells="1">
              <from>
                <xdr:col>24</xdr:col>
                <xdr:colOff>198120</xdr:colOff>
                <xdr:row>21</xdr:row>
                <xdr:rowOff>175260</xdr:rowOff>
              </from>
              <to>
                <xdr:col>24</xdr:col>
                <xdr:colOff>1600200</xdr:colOff>
                <xdr:row>22</xdr:row>
                <xdr:rowOff>190500</xdr:rowOff>
              </to>
            </anchor>
          </objectPr>
        </oleObject>
      </mc:Choice>
      <mc:Fallback>
        <oleObject progId="CorelDraw.Graphic.24" shapeId="3300" r:id="rId13"/>
      </mc:Fallback>
    </mc:AlternateContent>
    <mc:AlternateContent xmlns:mc="http://schemas.openxmlformats.org/markup-compatibility/2006">
      <mc:Choice Requires="x14">
        <oleObject progId="CorelDraw.Graphic.24" shapeId="3442" r:id="rId14">
          <objectPr defaultSize="0" autoPict="0" r:id="rId5">
            <anchor moveWithCells="1">
              <from>
                <xdr:col>24</xdr:col>
                <xdr:colOff>198120</xdr:colOff>
                <xdr:row>9</xdr:row>
                <xdr:rowOff>175260</xdr:rowOff>
              </from>
              <to>
                <xdr:col>24</xdr:col>
                <xdr:colOff>1600200</xdr:colOff>
                <xdr:row>10</xdr:row>
                <xdr:rowOff>312420</xdr:rowOff>
              </to>
            </anchor>
          </objectPr>
        </oleObject>
      </mc:Choice>
      <mc:Fallback>
        <oleObject progId="CorelDraw.Graphic.24" shapeId="3442" r:id="rId14"/>
      </mc:Fallback>
    </mc:AlternateContent>
    <mc:AlternateContent xmlns:mc="http://schemas.openxmlformats.org/markup-compatibility/2006">
      <mc:Choice Requires="x14">
        <oleObject progId="CorelDraw.Graphic.24" shapeId="3443" r:id="rId15">
          <objectPr defaultSize="0" autoPict="0" r:id="rId7">
            <anchor moveWithCells="1">
              <from>
                <xdr:col>36</xdr:col>
                <xdr:colOff>76200</xdr:colOff>
                <xdr:row>9</xdr:row>
                <xdr:rowOff>106680</xdr:rowOff>
              </from>
              <to>
                <xdr:col>36</xdr:col>
                <xdr:colOff>1714500</xdr:colOff>
                <xdr:row>10</xdr:row>
                <xdr:rowOff>525780</xdr:rowOff>
              </to>
            </anchor>
          </objectPr>
        </oleObject>
      </mc:Choice>
      <mc:Fallback>
        <oleObject progId="CorelDraw.Graphic.24" shapeId="3443" r:id="rId15"/>
      </mc:Fallback>
    </mc:AlternateContent>
    <mc:AlternateContent xmlns:mc="http://schemas.openxmlformats.org/markup-compatibility/2006">
      <mc:Choice Requires="x14">
        <oleObject progId="CorelDraw.Graphic.24" shapeId="3466" r:id="rId16">
          <objectPr defaultSize="0" autoPict="0" r:id="rId5">
            <anchor moveWithCells="1">
              <from>
                <xdr:col>24</xdr:col>
                <xdr:colOff>198120</xdr:colOff>
                <xdr:row>36</xdr:row>
                <xdr:rowOff>175260</xdr:rowOff>
              </from>
              <to>
                <xdr:col>24</xdr:col>
                <xdr:colOff>1600200</xdr:colOff>
                <xdr:row>37</xdr:row>
                <xdr:rowOff>175260</xdr:rowOff>
              </to>
            </anchor>
          </objectPr>
        </oleObject>
      </mc:Choice>
      <mc:Fallback>
        <oleObject progId="CorelDraw.Graphic.24" shapeId="3466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CONSUMER LINE.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Starnawski</dc:creator>
  <cp:lastModifiedBy>Marcin Giec</cp:lastModifiedBy>
  <dcterms:created xsi:type="dcterms:W3CDTF">2025-05-21T06:09:43Z</dcterms:created>
  <dcterms:modified xsi:type="dcterms:W3CDTF">2026-03-09T12:34:48Z</dcterms:modified>
</cp:coreProperties>
</file>